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regos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GCMA" sheetId="7" r:id="rId7"/>
  </sheets>
  <definedNames>
    <definedName name="_xlnm.Print_Titles" localSheetId="0">'Empregos'!$1:$7</definedName>
    <definedName name="Excel_BuiltIn_Print_Titles_1">#N/A</definedName>
    <definedName name="Excel_BuiltIn_Print_Titles_2_1">#N/A</definedName>
    <definedName name="Excel_BuiltIn_Print_Titles_2_1_1">#N/A</definedName>
    <definedName name="Excel_BuiltIn_Print_Titles_3_1">#N/A</definedName>
    <definedName name="Excel_BuiltIn_Print_Titles_6_1">'Empregos'!$A$1:$IS$7</definedName>
    <definedName name="Excel_BuiltIn_Print_Titles_6_1_1">'Empregos'!$A$5:$IS$7</definedName>
    <definedName name="Excel_BuiltIn_Print_Titles_8">#N/A</definedName>
    <definedName name="Excel_BuiltIn_Print_Titles_9">#N/A</definedName>
  </definedNames>
  <calcPr fullCalcOnLoad="1" fullPrecision="0"/>
</workbook>
</file>

<file path=xl/sharedStrings.xml><?xml version="1.0" encoding="utf-8"?>
<sst xmlns="http://schemas.openxmlformats.org/spreadsheetml/2006/main" count="392" uniqueCount="156">
  <si>
    <t>TABELA DE EMPREGOS – REFORMA ADMINISTRATIVA – LC 582/08 E ALTERAÇÕES</t>
  </si>
  <si>
    <t>Reajuste Salarial - Data-base Março de 2019 → 3,94% (LC 806/19)</t>
  </si>
  <si>
    <t>Emprego</t>
  </si>
  <si>
    <t>Qtde.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</si>
  <si>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</si>
  <si>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</si>
  <si>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</si>
  <si>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</si>
  <si>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</si>
  <si>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</si>
  <si>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</si>
  <si>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 (extinto pela LC 758/17)</t>
  </si>
  <si>
    <t>QS5-N1-R20</t>
  </si>
  <si>
    <t>Agente Comunitário de Saúde (criado pela LC 707/15, alterado pela LC 773/18)</t>
  </si>
  <si>
    <t>Médio Complex.I</t>
  </si>
  <si>
    <t>QS1-N1-R2</t>
  </si>
  <si>
    <t>Agente da Autoridade de Trânsito (criado pela LC 813/19)</t>
  </si>
  <si>
    <t>QS2-N1-R12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</si>
  <si>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</si>
  <si>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</si>
  <si>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</si>
  <si>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</si>
  <si>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</si>
  <si>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</si>
  <si>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</si>
  <si>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</si>
  <si>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</si>
  <si>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</si>
  <si>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</si>
  <si>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</si>
  <si>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</si>
  <si>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</si>
  <si>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</si>
  <si>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</si>
  <si>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</si>
  <si>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</si>
  <si>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</si>
  <si>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</si>
  <si>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</si>
  <si>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</si>
  <si>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</si>
  <si>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</si>
  <si>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QS2-N1-R1</t>
  </si>
  <si>
    <t>Assistente em Serviços de Fiscalização (alterado pela LC 813/19)</t>
  </si>
  <si>
    <t>Assistente em Serviços de Gestão</t>
  </si>
  <si>
    <t>QS2-N1-R7</t>
  </si>
  <si>
    <t>Assistente em Serviços de Lazer e Desenvolvimento Social</t>
  </si>
  <si>
    <t>Assistente em Serviços de Planejamento e Finanças    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</si>
  <si>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</si>
  <si>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</si>
  <si>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</si>
  <si>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</si>
  <si>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</si>
  <si>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</si>
  <si>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</si>
  <si>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</si>
  <si>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</si>
  <si>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</si>
  <si>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</si>
  <si>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</si>
  <si>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</si>
  <si>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</si>
  <si>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</si>
  <si>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</si>
  <si>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</si>
  <si>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rPr>
        <strike/>
        <sz val="10"/>
        <rFont val="Arial"/>
        <family val="2"/>
      </rP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</si>
  <si>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</si>
  <si>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rPr>
        <strike/>
        <sz val="10"/>
        <rFont val="Arial"/>
        <family val="2"/>
      </rPr>
      <t>Assistente Social ou Economista Doméstico</t>
    </r>
    <r>
      <rPr>
        <sz val="10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</si>
  <si>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</si>
  <si>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</si>
  <si>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</si>
  <si>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</si>
  <si>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</si>
  <si>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</si>
  <si>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</si>
  <si>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</si>
  <si>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</si>
  <si>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</si>
  <si>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</si>
  <si>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</si>
  <si>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</si>
  <si>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</si>
  <si>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</si>
  <si>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</si>
  <si>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</si>
  <si>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</si>
  <si>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rPr>
        <strike/>
        <sz val="10"/>
        <rFont val="Arial"/>
        <family val="2"/>
      </rP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</si>
  <si>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rPr>
        <strike/>
        <sz val="10"/>
        <rFont val="Arial"/>
        <family val="2"/>
      </rP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</si>
  <si>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</si>
  <si>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</si>
  <si>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</si>
  <si>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</si>
  <si>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</si>
  <si>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</si>
  <si>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</si>
  <si>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t>Guarda Municipal (alterado LC 644/12) (extinto LC 683/14)</t>
  </si>
  <si>
    <t>Instrutor de Curso Profissionalizante</t>
  </si>
  <si>
    <t>Profissionalizante</t>
  </si>
  <si>
    <t>QS4-N1-R1</t>
  </si>
  <si>
    <t>Médico</t>
  </si>
  <si>
    <t>QS5-N2-R16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</si>
  <si>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</si>
  <si>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</si>
  <si>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</si>
  <si>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</si>
  <si>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</si>
  <si>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</si>
  <si>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</si>
  <si>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</si>
  <si>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</si>
  <si>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</si>
  <si>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</si>
  <si>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</si>
  <si>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QS3-N1-R8</t>
  </si>
  <si>
    <t>Pesquisador das Ciências Sociais e Humanas</t>
  </si>
  <si>
    <t>Procurador Municipal (criado pela LC 758/17)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</si>
  <si>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</si>
  <si>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</si>
  <si>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</si>
  <si>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</si>
  <si>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</si>
  <si>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</si>
  <si>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</si>
  <si>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</si>
  <si>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rPr>
        <sz val="10"/>
        <rFont val="Arial"/>
        <family val="2"/>
      </rP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</si>
  <si>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</si>
  <si>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</si>
  <si>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</si>
  <si>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</si>
  <si>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</si>
  <si>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</si>
  <si>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</si>
  <si>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r>
      <rPr>
        <sz val="10"/>
        <rFont val="Arial"/>
        <family val="2"/>
      </rPr>
      <t>Técnico em Segurança do Trabalho (alterado pelas LCs 644/12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773/18)</t>
    </r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</si>
  <si>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</si>
  <si>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</si>
  <si>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</si>
  <si>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</si>
  <si>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</si>
  <si>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</si>
  <si>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</si>
  <si>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</si>
  <si>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</si>
  <si>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Nível  (N)</t>
  </si>
  <si>
    <t>Referência
(R)</t>
  </si>
  <si>
    <t>GUARDA CIVIL MUNICIPAL DE ATIBAIA – GCMA</t>
  </si>
  <si>
    <t>LC 683/14, alterada pela LC 715/15</t>
  </si>
  <si>
    <t>Guarda Civil Municipal de Atibaia 3ª Classe – 220 Horas</t>
  </si>
  <si>
    <t>QTDE.</t>
  </si>
  <si>
    <t>REF. I</t>
  </si>
  <si>
    <t>REF. II</t>
  </si>
  <si>
    <t>REF. III</t>
  </si>
  <si>
    <t>REF. IV</t>
  </si>
  <si>
    <t>REF. V</t>
  </si>
  <si>
    <t>Guarda Civil Municipal de Atibaia 2ª Classe – 220 Horas</t>
  </si>
  <si>
    <t>Guarda Civil Municipal de Atibaia 1ª Classe – 220 Horas</t>
  </si>
  <si>
    <t xml:space="preserve">REF. 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</si>
</sst>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#,##0.00"/>
    <numFmt numFmtId="167" formatCode="00"/>
    <numFmt numFmtId="168" formatCode="General"/>
    <numFmt numFmtId="169" formatCode="#,#00"/>
    <numFmt numFmtId="170" formatCode="#,#00.00"/>
  </numFmts>
  <fonts count="2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3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2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30"/>
      <color indexed="8"/>
      <name val="Arial"/>
      <family val="2"/>
    </font>
    <font>
      <b/>
      <sz val="10"/>
      <color indexed="28"/>
      <name val="Arial"/>
      <family val="2"/>
    </font>
    <font>
      <b/>
      <sz val="13"/>
      <name val="Palatino Linotype"/>
      <family val="1"/>
    </font>
    <font>
      <b/>
      <sz val="11"/>
      <color indexed="8"/>
      <name val="Arial"/>
      <family val="2"/>
    </font>
    <font>
      <b/>
      <sz val="11"/>
      <color indexed="39"/>
      <name val="Verdana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1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6" fontId="0" fillId="0" borderId="0" xfId="0" applyNumberFormat="1" applyFill="1" applyAlignment="1">
      <alignment horizontal="right" vertical="center"/>
    </xf>
    <xf numFmtId="164" fontId="3" fillId="0" borderId="0" xfId="0" applyFont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shrinkToFit="1"/>
    </xf>
    <xf numFmtId="164" fontId="0" fillId="0" borderId="0" xfId="0" applyFont="1" applyAlignment="1">
      <alignment vertical="center"/>
    </xf>
    <xf numFmtId="164" fontId="6" fillId="3" borderId="1" xfId="0" applyFont="1" applyFill="1" applyBorder="1" applyAlignment="1">
      <alignment horizontal="center" vertical="center" wrapText="1" shrinkToFi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7" fontId="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 vertical="center" shrinkToFit="1"/>
    </xf>
    <xf numFmtId="167" fontId="7" fillId="0" borderId="1" xfId="0" applyNumberFormat="1" applyFont="1" applyBorder="1" applyAlignment="1">
      <alignment horizontal="center" vertical="center" shrinkToFit="1"/>
    </xf>
    <xf numFmtId="164" fontId="7" fillId="0" borderId="1" xfId="0" applyFont="1" applyBorder="1" applyAlignment="1">
      <alignment horizontal="left" vertical="center" wrapText="1" shrinkToFit="1"/>
    </xf>
    <xf numFmtId="164" fontId="8" fillId="0" borderId="1" xfId="0" applyFon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4" fontId="9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 shrinkToFit="1"/>
    </xf>
    <xf numFmtId="164" fontId="9" fillId="0" borderId="1" xfId="0" applyFont="1" applyFill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 shrinkToFit="1"/>
    </xf>
    <xf numFmtId="164" fontId="6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/>
    </xf>
    <xf numFmtId="164" fontId="9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 shrinkToFit="1"/>
    </xf>
    <xf numFmtId="164" fontId="10" fillId="0" borderId="1" xfId="0" applyFont="1" applyBorder="1" applyAlignment="1">
      <alignment vertical="center" shrinkToFit="1"/>
    </xf>
    <xf numFmtId="164" fontId="7" fillId="0" borderId="1" xfId="0" applyFont="1" applyBorder="1" applyAlignment="1">
      <alignment vertical="center" wrapText="1" shrinkToFit="1"/>
    </xf>
    <xf numFmtId="167" fontId="7" fillId="0" borderId="1" xfId="0" applyNumberFormat="1" applyFont="1" applyBorder="1" applyAlignment="1">
      <alignment horizontal="center" vertical="center" wrapText="1" shrinkToFi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 shrinkToFit="1"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shrinkToFit="1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 wrapText="1" shrinkToFit="1"/>
    </xf>
    <xf numFmtId="166" fontId="0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center" shrinkToFit="1"/>
    </xf>
    <xf numFmtId="164" fontId="7" fillId="0" borderId="1" xfId="0" applyFont="1" applyFill="1" applyBorder="1" applyAlignment="1">
      <alignment vertical="center" shrinkToFit="1"/>
    </xf>
    <xf numFmtId="167" fontId="7" fillId="0" borderId="1" xfId="0" applyNumberFormat="1" applyFont="1" applyFill="1" applyBorder="1" applyAlignment="1">
      <alignment horizontal="center" vertical="center" shrinkToFit="1"/>
    </xf>
    <xf numFmtId="164" fontId="7" fillId="0" borderId="1" xfId="0" applyFont="1" applyFill="1" applyBorder="1" applyAlignment="1">
      <alignment horizontal="left" vertical="center" shrinkToFit="1"/>
    </xf>
    <xf numFmtId="164" fontId="0" fillId="0" borderId="1" xfId="0" applyFont="1" applyFill="1" applyBorder="1" applyAlignment="1">
      <alignment vertical="center" shrinkToFit="1"/>
    </xf>
    <xf numFmtId="167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 shrinkToFit="1"/>
    </xf>
    <xf numFmtId="166" fontId="0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11" fillId="5" borderId="1" xfId="0" applyFont="1" applyFill="1" applyBorder="1" applyAlignment="1">
      <alignment vertical="center"/>
    </xf>
    <xf numFmtId="164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/>
    </xf>
    <xf numFmtId="164" fontId="17" fillId="6" borderId="1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 shrinkToFit="1"/>
    </xf>
    <xf numFmtId="164" fontId="19" fillId="0" borderId="1" xfId="0" applyFont="1" applyFill="1" applyBorder="1" applyAlignment="1">
      <alignment horizontal="center" vertical="center" shrinkToFit="1"/>
    </xf>
    <xf numFmtId="164" fontId="20" fillId="0" borderId="1" xfId="0" applyFont="1" applyBorder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 shrinkToFit="1"/>
    </xf>
    <xf numFmtId="164" fontId="22" fillId="7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3" fillId="3" borderId="1" xfId="0" applyFont="1" applyFill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70" fontId="24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4700B8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2</xdr:col>
      <xdr:colOff>790575</xdr:colOff>
      <xdr:row>3</xdr:row>
      <xdr:rowOff>76200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2990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="140" zoomScaleNormal="140" zoomScaleSheetLayoutView="120" workbookViewId="0" topLeftCell="A1">
      <selection activeCell="A5" sqref="A5"/>
    </sheetView>
  </sheetViews>
  <sheetFormatPr defaultColWidth="11.421875" defaultRowHeight="12.75"/>
  <cols>
    <col min="1" max="1" width="53.57421875" style="1" customWidth="1"/>
    <col min="2" max="2" width="7.28125" style="2" customWidth="1"/>
    <col min="3" max="3" width="15.421875" style="3" customWidth="1"/>
    <col min="4" max="4" width="12.421875" style="1" customWidth="1"/>
    <col min="5" max="5" width="8.7109375" style="4" customWidth="1"/>
    <col min="6" max="6" width="11.140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7" t="s">
        <v>0</v>
      </c>
      <c r="B5" s="7"/>
      <c r="C5" s="7"/>
      <c r="D5" s="7"/>
      <c r="E5" s="7"/>
      <c r="F5" s="7"/>
    </row>
    <row r="6" spans="1:6" s="9" customFormat="1" ht="23.25" customHeight="1">
      <c r="A6" s="8" t="s">
        <v>1</v>
      </c>
      <c r="B6" s="8"/>
      <c r="C6" s="8"/>
      <c r="D6" s="8"/>
      <c r="E6" s="8"/>
      <c r="F6" s="8"/>
    </row>
    <row r="7" spans="1:6" s="13" customFormat="1" ht="25.5" customHeight="1">
      <c r="A7" s="10" t="s">
        <v>2</v>
      </c>
      <c r="B7" s="10" t="s">
        <v>3</v>
      </c>
      <c r="C7" s="10" t="s">
        <v>4</v>
      </c>
      <c r="D7" s="11" t="s">
        <v>5</v>
      </c>
      <c r="E7" s="11" t="s">
        <v>6</v>
      </c>
      <c r="F7" s="12" t="s">
        <v>7</v>
      </c>
    </row>
    <row r="8" spans="1:6" s="20" customFormat="1" ht="12.75">
      <c r="A8" s="14" t="s">
        <v>8</v>
      </c>
      <c r="B8" s="15">
        <v>5</v>
      </c>
      <c r="C8" s="16" t="s">
        <v>9</v>
      </c>
      <c r="D8" s="17" t="s">
        <v>10</v>
      </c>
      <c r="E8" s="18">
        <v>40</v>
      </c>
      <c r="F8" s="19">
        <f>QS5!C9</f>
        <v>3498.92</v>
      </c>
    </row>
    <row r="9" spans="1:6" s="20" customFormat="1" ht="12.75" customHeight="1">
      <c r="A9" s="21" t="s">
        <v>11</v>
      </c>
      <c r="B9" s="22">
        <v>20</v>
      </c>
      <c r="C9" s="23" t="s">
        <v>9</v>
      </c>
      <c r="D9" s="24" t="s">
        <v>12</v>
      </c>
      <c r="E9" s="25">
        <v>40</v>
      </c>
      <c r="F9" s="26">
        <f>F11/120*220</f>
        <v>11248.14</v>
      </c>
    </row>
    <row r="10" spans="1:6" s="20" customFormat="1" ht="12.75">
      <c r="A10" s="21"/>
      <c r="B10" s="22"/>
      <c r="C10" s="23"/>
      <c r="D10" s="24"/>
      <c r="E10" s="25">
        <v>30</v>
      </c>
      <c r="F10" s="26">
        <f>F11/120*180</f>
        <v>9203.03</v>
      </c>
    </row>
    <row r="11" spans="1:6" s="20" customFormat="1" ht="12.75">
      <c r="A11" s="21"/>
      <c r="B11" s="22"/>
      <c r="C11" s="23"/>
      <c r="D11" s="24"/>
      <c r="E11" s="27">
        <v>20</v>
      </c>
      <c r="F11" s="28">
        <f>QS5!$C$28</f>
        <v>6135.35</v>
      </c>
    </row>
    <row r="12" spans="1:6" s="31" customFormat="1" ht="23.25">
      <c r="A12" s="29" t="s">
        <v>13</v>
      </c>
      <c r="B12" s="15">
        <v>200</v>
      </c>
      <c r="C12" s="29" t="s">
        <v>14</v>
      </c>
      <c r="D12" s="17" t="s">
        <v>15</v>
      </c>
      <c r="E12" s="18">
        <v>40</v>
      </c>
      <c r="F12" s="30">
        <f>QS1!$C10</f>
        <v>1327.63</v>
      </c>
    </row>
    <row r="13" spans="1:6" s="31" customFormat="1" ht="12.75">
      <c r="A13" s="32" t="s">
        <v>16</v>
      </c>
      <c r="B13" s="33">
        <v>20</v>
      </c>
      <c r="C13" s="32" t="s">
        <v>14</v>
      </c>
      <c r="D13" s="34" t="s">
        <v>17</v>
      </c>
      <c r="E13" s="35">
        <v>40</v>
      </c>
      <c r="F13" s="36">
        <f>QS2!C20</f>
        <v>2510.62</v>
      </c>
    </row>
    <row r="14" spans="1:6" s="20" customFormat="1" ht="12.75">
      <c r="A14" s="14" t="s">
        <v>18</v>
      </c>
      <c r="B14" s="15">
        <v>250</v>
      </c>
      <c r="C14" s="16" t="s">
        <v>19</v>
      </c>
      <c r="D14" s="17" t="s">
        <v>20</v>
      </c>
      <c r="E14" s="18">
        <v>44</v>
      </c>
      <c r="F14" s="19">
        <f>QS1!C9</f>
        <v>1288.99</v>
      </c>
    </row>
    <row r="15" spans="1:6" s="20" customFormat="1" ht="12.75">
      <c r="A15" s="14" t="s">
        <v>21</v>
      </c>
      <c r="B15" s="15">
        <v>5</v>
      </c>
      <c r="C15" s="16" t="s">
        <v>19</v>
      </c>
      <c r="D15" s="17" t="s">
        <v>22</v>
      </c>
      <c r="E15" s="18">
        <v>30</v>
      </c>
      <c r="F15" s="19">
        <f>QS1!C11</f>
        <v>1367.48</v>
      </c>
    </row>
    <row r="16" spans="1:6" s="20" customFormat="1" ht="12.75">
      <c r="A16" s="14" t="s">
        <v>23</v>
      </c>
      <c r="B16" s="15">
        <v>400</v>
      </c>
      <c r="C16" s="16" t="s">
        <v>19</v>
      </c>
      <c r="D16" s="17" t="s">
        <v>20</v>
      </c>
      <c r="E16" s="18">
        <v>44</v>
      </c>
      <c r="F16" s="19">
        <f>QS1!C9</f>
        <v>1288.99</v>
      </c>
    </row>
    <row r="17" spans="1:6" s="20" customFormat="1" ht="12.75">
      <c r="A17" s="14" t="s">
        <v>24</v>
      </c>
      <c r="B17" s="15">
        <v>180</v>
      </c>
      <c r="C17" s="16" t="s">
        <v>19</v>
      </c>
      <c r="D17" s="17" t="s">
        <v>25</v>
      </c>
      <c r="E17" s="18">
        <v>44</v>
      </c>
      <c r="F17" s="19">
        <f>QS1!C16</f>
        <v>1585.24</v>
      </c>
    </row>
    <row r="18" spans="1:6" s="20" customFormat="1" ht="12.75">
      <c r="A18" s="14" t="s">
        <v>26</v>
      </c>
      <c r="B18" s="15">
        <v>10</v>
      </c>
      <c r="C18" s="16" t="s">
        <v>19</v>
      </c>
      <c r="D18" s="17" t="s">
        <v>22</v>
      </c>
      <c r="E18" s="18">
        <v>40</v>
      </c>
      <c r="F18" s="19">
        <f>QS1!C11</f>
        <v>1367.48</v>
      </c>
    </row>
    <row r="19" spans="1:6" s="20" customFormat="1" ht="12.75">
      <c r="A19" s="14" t="s">
        <v>27</v>
      </c>
      <c r="B19" s="15">
        <v>2</v>
      </c>
      <c r="C19" s="16" t="s">
        <v>19</v>
      </c>
      <c r="D19" s="17" t="s">
        <v>22</v>
      </c>
      <c r="E19" s="18">
        <v>40</v>
      </c>
      <c r="F19" s="19">
        <f>QS1!C11</f>
        <v>1367.48</v>
      </c>
    </row>
    <row r="20" spans="1:6" s="20" customFormat="1" ht="12.75">
      <c r="A20" s="14" t="s">
        <v>28</v>
      </c>
      <c r="B20" s="15">
        <v>140</v>
      </c>
      <c r="C20" s="16" t="s">
        <v>19</v>
      </c>
      <c r="D20" s="17" t="s">
        <v>29</v>
      </c>
      <c r="E20" s="18">
        <v>40</v>
      </c>
      <c r="F20" s="19">
        <f>QS1!C13</f>
        <v>1450.74</v>
      </c>
    </row>
    <row r="21" spans="1:6" s="20" customFormat="1" ht="12.75">
      <c r="A21" s="14" t="s">
        <v>30</v>
      </c>
      <c r="B21" s="15">
        <v>150</v>
      </c>
      <c r="C21" s="16" t="s">
        <v>19</v>
      </c>
      <c r="D21" s="17" t="s">
        <v>31</v>
      </c>
      <c r="E21" s="18">
        <v>44</v>
      </c>
      <c r="F21" s="19">
        <f>QS1!C18</f>
        <v>1681.8</v>
      </c>
    </row>
    <row r="22" spans="1:6" s="20" customFormat="1" ht="12.75">
      <c r="A22" s="14" t="s">
        <v>32</v>
      </c>
      <c r="B22" s="15">
        <v>90</v>
      </c>
      <c r="C22" s="16" t="s">
        <v>19</v>
      </c>
      <c r="D22" s="17" t="s">
        <v>20</v>
      </c>
      <c r="E22" s="18">
        <v>40</v>
      </c>
      <c r="F22" s="19">
        <f>QS1!C9</f>
        <v>1288.99</v>
      </c>
    </row>
    <row r="23" spans="1:6" s="20" customFormat="1" ht="12.75">
      <c r="A23" s="14" t="s">
        <v>33</v>
      </c>
      <c r="B23" s="15">
        <v>50</v>
      </c>
      <c r="C23" s="16" t="s">
        <v>19</v>
      </c>
      <c r="D23" s="17" t="s">
        <v>20</v>
      </c>
      <c r="E23" s="18">
        <v>44</v>
      </c>
      <c r="F23" s="19">
        <f>QS1!C9</f>
        <v>1288.99</v>
      </c>
    </row>
    <row r="24" spans="1:6" s="20" customFormat="1" ht="12.75">
      <c r="A24" s="14" t="s">
        <v>34</v>
      </c>
      <c r="B24" s="15">
        <v>4</v>
      </c>
      <c r="C24" s="37" t="s">
        <v>35</v>
      </c>
      <c r="D24" s="17" t="s">
        <v>20</v>
      </c>
      <c r="E24" s="18">
        <v>44</v>
      </c>
      <c r="F24" s="19">
        <f>QS1!C9</f>
        <v>1288.99</v>
      </c>
    </row>
    <row r="25" spans="1:6" s="20" customFormat="1" ht="12.75">
      <c r="A25" s="14" t="s">
        <v>36</v>
      </c>
      <c r="B25" s="15">
        <v>50</v>
      </c>
      <c r="C25" s="16" t="s">
        <v>9</v>
      </c>
      <c r="D25" s="17" t="s">
        <v>10</v>
      </c>
      <c r="E25" s="18">
        <v>40</v>
      </c>
      <c r="F25" s="19">
        <f>QS5!C9</f>
        <v>3498.92</v>
      </c>
    </row>
    <row r="26" spans="1:6" s="20" customFormat="1" ht="12.75">
      <c r="A26" s="14" t="s">
        <v>37</v>
      </c>
      <c r="B26" s="15">
        <v>7</v>
      </c>
      <c r="C26" s="16" t="s">
        <v>9</v>
      </c>
      <c r="D26" s="17" t="s">
        <v>10</v>
      </c>
      <c r="E26" s="18">
        <v>40</v>
      </c>
      <c r="F26" s="19">
        <f>QS5!C9</f>
        <v>3498.92</v>
      </c>
    </row>
    <row r="27" spans="1:6" s="20" customFormat="1" ht="12.75" customHeight="1">
      <c r="A27" s="14" t="s">
        <v>38</v>
      </c>
      <c r="B27" s="15">
        <v>15</v>
      </c>
      <c r="C27" s="16" t="s">
        <v>9</v>
      </c>
      <c r="D27" s="38" t="s">
        <v>12</v>
      </c>
      <c r="E27" s="18">
        <v>40</v>
      </c>
      <c r="F27" s="39">
        <f>F28/180*220</f>
        <v>7498.76</v>
      </c>
    </row>
    <row r="28" spans="1:6" s="20" customFormat="1" ht="12.75">
      <c r="A28" s="14"/>
      <c r="B28" s="15"/>
      <c r="C28" s="16"/>
      <c r="D28" s="38"/>
      <c r="E28" s="40">
        <v>30</v>
      </c>
      <c r="F28" s="41">
        <f>QS5!C28</f>
        <v>6135.35</v>
      </c>
    </row>
    <row r="29" spans="1:6" s="20" customFormat="1" ht="12.75">
      <c r="A29" s="14" t="s">
        <v>39</v>
      </c>
      <c r="B29" s="15">
        <v>20</v>
      </c>
      <c r="C29" s="16" t="s">
        <v>9</v>
      </c>
      <c r="D29" s="17" t="s">
        <v>40</v>
      </c>
      <c r="E29" s="18">
        <v>40</v>
      </c>
      <c r="F29" s="19">
        <f>QS5!C13</f>
        <v>3938.06</v>
      </c>
    </row>
    <row r="30" spans="1:6" s="20" customFormat="1" ht="12.75" customHeight="1">
      <c r="A30" s="14" t="s">
        <v>41</v>
      </c>
      <c r="B30" s="15">
        <v>23</v>
      </c>
      <c r="C30" s="29" t="s">
        <v>14</v>
      </c>
      <c r="D30" s="38" t="s">
        <v>42</v>
      </c>
      <c r="E30" s="40">
        <v>40</v>
      </c>
      <c r="F30" s="41">
        <f>QS2!C9</f>
        <v>1813.71</v>
      </c>
    </row>
    <row r="31" spans="1:6" s="20" customFormat="1" ht="12.75">
      <c r="A31" s="14"/>
      <c r="B31" s="15"/>
      <c r="C31" s="29"/>
      <c r="D31" s="38"/>
      <c r="E31" s="18">
        <v>30</v>
      </c>
      <c r="F31" s="39">
        <f>F30/220*180</f>
        <v>1483.94</v>
      </c>
    </row>
    <row r="32" spans="1:6" s="20" customFormat="1" ht="12.75">
      <c r="A32" s="14"/>
      <c r="B32" s="15"/>
      <c r="C32" s="29"/>
      <c r="D32" s="38"/>
      <c r="E32" s="18">
        <v>20</v>
      </c>
      <c r="F32" s="39">
        <f>F30/220*120</f>
        <v>989.3</v>
      </c>
    </row>
    <row r="33" spans="1:6" s="20" customFormat="1" ht="12.75" customHeight="1">
      <c r="A33" s="42" t="s">
        <v>43</v>
      </c>
      <c r="B33" s="33">
        <v>230</v>
      </c>
      <c r="C33" s="29" t="s">
        <v>14</v>
      </c>
      <c r="D33" s="38" t="s">
        <v>17</v>
      </c>
      <c r="E33" s="40">
        <v>40</v>
      </c>
      <c r="F33" s="41">
        <f>QS2!C20</f>
        <v>2510.62</v>
      </c>
    </row>
    <row r="34" spans="1:6" s="20" customFormat="1" ht="12.75">
      <c r="A34" s="42"/>
      <c r="B34" s="33"/>
      <c r="C34" s="29"/>
      <c r="D34" s="38"/>
      <c r="E34" s="18">
        <v>30</v>
      </c>
      <c r="F34" s="39">
        <f>F33/220*180</f>
        <v>2054.14</v>
      </c>
    </row>
    <row r="35" spans="1:6" s="20" customFormat="1" ht="12.75">
      <c r="A35" s="42"/>
      <c r="B35" s="33"/>
      <c r="C35" s="29"/>
      <c r="D35" s="38"/>
      <c r="E35" s="18">
        <v>20</v>
      </c>
      <c r="F35" s="39">
        <f>F33/220*120</f>
        <v>1369.43</v>
      </c>
    </row>
    <row r="36" spans="1:6" s="20" customFormat="1" ht="12.75" customHeight="1">
      <c r="A36" s="14" t="s">
        <v>44</v>
      </c>
      <c r="B36" s="15">
        <v>400</v>
      </c>
      <c r="C36" s="29" t="s">
        <v>14</v>
      </c>
      <c r="D36" s="38" t="s">
        <v>45</v>
      </c>
      <c r="E36" s="40">
        <v>40</v>
      </c>
      <c r="F36" s="41">
        <f>QS2!C15</f>
        <v>2165.64</v>
      </c>
    </row>
    <row r="37" spans="1:6" s="20" customFormat="1" ht="12.75">
      <c r="A37" s="14"/>
      <c r="B37" s="15"/>
      <c r="C37" s="29"/>
      <c r="D37" s="38"/>
      <c r="E37" s="18">
        <v>30</v>
      </c>
      <c r="F37" s="39">
        <f>F36/220*180</f>
        <v>1771.89</v>
      </c>
    </row>
    <row r="38" spans="1:6" s="20" customFormat="1" ht="12.75">
      <c r="A38" s="14"/>
      <c r="B38" s="15"/>
      <c r="C38" s="29"/>
      <c r="D38" s="38"/>
      <c r="E38" s="18">
        <v>20</v>
      </c>
      <c r="F38" s="39">
        <f>F36/220*120</f>
        <v>1181.26</v>
      </c>
    </row>
    <row r="39" spans="1:6" s="20" customFormat="1" ht="12.75" customHeight="1">
      <c r="A39" s="14" t="s">
        <v>46</v>
      </c>
      <c r="B39" s="15">
        <v>33</v>
      </c>
      <c r="C39" s="29" t="s">
        <v>14</v>
      </c>
      <c r="D39" s="38" t="s">
        <v>42</v>
      </c>
      <c r="E39" s="40">
        <v>40</v>
      </c>
      <c r="F39" s="41">
        <f>QS2!C9</f>
        <v>1813.71</v>
      </c>
    </row>
    <row r="40" spans="1:6" s="20" customFormat="1" ht="12.75">
      <c r="A40" s="14"/>
      <c r="B40" s="15"/>
      <c r="C40" s="29"/>
      <c r="D40" s="38"/>
      <c r="E40" s="18">
        <v>30</v>
      </c>
      <c r="F40" s="39">
        <f>F39/220*180</f>
        <v>1483.94</v>
      </c>
    </row>
    <row r="41" spans="1:6" s="20" customFormat="1" ht="12.75">
      <c r="A41" s="14"/>
      <c r="B41" s="15"/>
      <c r="C41" s="29"/>
      <c r="D41" s="38"/>
      <c r="E41" s="18">
        <v>20</v>
      </c>
      <c r="F41" s="39">
        <f>F39/220*120</f>
        <v>989.3</v>
      </c>
    </row>
    <row r="42" spans="1:6" s="20" customFormat="1" ht="12.75" customHeight="1">
      <c r="A42" s="43" t="s">
        <v>47</v>
      </c>
      <c r="B42" s="15">
        <v>50</v>
      </c>
      <c r="C42" s="29" t="s">
        <v>14</v>
      </c>
      <c r="D42" s="38" t="s">
        <v>17</v>
      </c>
      <c r="E42" s="40">
        <v>40</v>
      </c>
      <c r="F42" s="41">
        <f>QS2!C20</f>
        <v>2510.62</v>
      </c>
    </row>
    <row r="43" spans="1:6" s="20" customFormat="1" ht="12.75">
      <c r="A43" s="43"/>
      <c r="B43" s="15"/>
      <c r="C43" s="29"/>
      <c r="D43" s="38"/>
      <c r="E43" s="18">
        <v>30</v>
      </c>
      <c r="F43" s="39">
        <f>F42/220*180</f>
        <v>2054.14</v>
      </c>
    </row>
    <row r="44" spans="1:6" s="20" customFormat="1" ht="12.75">
      <c r="A44" s="43"/>
      <c r="B44" s="15"/>
      <c r="C44" s="29"/>
      <c r="D44" s="38"/>
      <c r="E44" s="18">
        <v>20</v>
      </c>
      <c r="F44" s="39">
        <f>F42/220*120</f>
        <v>1369.43</v>
      </c>
    </row>
    <row r="45" spans="1:6" s="20" customFormat="1" ht="12.75" customHeight="1">
      <c r="A45" s="14" t="s">
        <v>48</v>
      </c>
      <c r="B45" s="15">
        <v>2</v>
      </c>
      <c r="C45" s="29" t="s">
        <v>14</v>
      </c>
      <c r="D45" s="38" t="s">
        <v>42</v>
      </c>
      <c r="E45" s="40">
        <v>40</v>
      </c>
      <c r="F45" s="41">
        <f>QS2!C9</f>
        <v>1813.71</v>
      </c>
    </row>
    <row r="46" spans="1:6" s="20" customFormat="1" ht="12.75">
      <c r="A46" s="14"/>
      <c r="B46" s="15"/>
      <c r="C46" s="29"/>
      <c r="D46" s="38"/>
      <c r="E46" s="18">
        <v>30</v>
      </c>
      <c r="F46" s="39">
        <f>F45/220*180</f>
        <v>1483.94</v>
      </c>
    </row>
    <row r="47" spans="1:6" s="20" customFormat="1" ht="12.75">
      <c r="A47" s="14"/>
      <c r="B47" s="15"/>
      <c r="C47" s="29"/>
      <c r="D47" s="38"/>
      <c r="E47" s="18">
        <v>20</v>
      </c>
      <c r="F47" s="39">
        <f>F45/220*120</f>
        <v>989.3</v>
      </c>
    </row>
    <row r="48" spans="1:6" s="20" customFormat="1" ht="12.75" customHeight="1">
      <c r="A48" s="14" t="s">
        <v>49</v>
      </c>
      <c r="B48" s="15">
        <v>180</v>
      </c>
      <c r="C48" s="29" t="s">
        <v>14</v>
      </c>
      <c r="D48" s="38" t="s">
        <v>42</v>
      </c>
      <c r="E48" s="40">
        <v>40</v>
      </c>
      <c r="F48" s="41">
        <f>QS2!C9</f>
        <v>1813.71</v>
      </c>
    </row>
    <row r="49" spans="1:6" s="20" customFormat="1" ht="12.75">
      <c r="A49" s="14"/>
      <c r="B49" s="15"/>
      <c r="C49" s="29"/>
      <c r="D49" s="38"/>
      <c r="E49" s="18">
        <v>30</v>
      </c>
      <c r="F49" s="39">
        <f>F48/220*180</f>
        <v>1483.94</v>
      </c>
    </row>
    <row r="50" spans="1:6" s="20" customFormat="1" ht="12.75">
      <c r="A50" s="14"/>
      <c r="B50" s="15"/>
      <c r="C50" s="29"/>
      <c r="D50" s="38"/>
      <c r="E50" s="18">
        <v>20</v>
      </c>
      <c r="F50" s="39">
        <f>F48/220*120</f>
        <v>989.3</v>
      </c>
    </row>
    <row r="51" spans="1:6" s="20" customFormat="1" ht="12.75" customHeight="1">
      <c r="A51" s="14" t="s">
        <v>50</v>
      </c>
      <c r="B51" s="15">
        <v>125</v>
      </c>
      <c r="C51" s="29" t="s">
        <v>14</v>
      </c>
      <c r="D51" s="38" t="s">
        <v>42</v>
      </c>
      <c r="E51" s="40">
        <v>40</v>
      </c>
      <c r="F51" s="41">
        <f>QS2!C9</f>
        <v>1813.71</v>
      </c>
    </row>
    <row r="52" spans="1:6" s="20" customFormat="1" ht="12.75">
      <c r="A52" s="14"/>
      <c r="B52" s="15"/>
      <c r="C52" s="29"/>
      <c r="D52" s="38"/>
      <c r="E52" s="18">
        <v>30</v>
      </c>
      <c r="F52" s="39">
        <f>F51/220*180</f>
        <v>1483.94</v>
      </c>
    </row>
    <row r="53" spans="1:6" s="20" customFormat="1" ht="12.75">
      <c r="A53" s="14"/>
      <c r="B53" s="15"/>
      <c r="C53" s="29"/>
      <c r="D53" s="38"/>
      <c r="E53" s="18">
        <v>20</v>
      </c>
      <c r="F53" s="39">
        <f>F51/220*120</f>
        <v>989.3</v>
      </c>
    </row>
    <row r="54" spans="1:6" s="20" customFormat="1" ht="12.75">
      <c r="A54" s="14" t="s">
        <v>51</v>
      </c>
      <c r="B54" s="15">
        <v>125</v>
      </c>
      <c r="C54" s="37" t="s">
        <v>14</v>
      </c>
      <c r="D54" s="17" t="s">
        <v>42</v>
      </c>
      <c r="E54" s="18">
        <v>30</v>
      </c>
      <c r="F54" s="19">
        <f>QS2!C9</f>
        <v>1813.71</v>
      </c>
    </row>
    <row r="55" spans="1:6" s="20" customFormat="1" ht="12.75" customHeight="1">
      <c r="A55" s="14" t="s">
        <v>52</v>
      </c>
      <c r="B55" s="15">
        <v>6</v>
      </c>
      <c r="C55" s="16" t="s">
        <v>53</v>
      </c>
      <c r="D55" s="38" t="s">
        <v>54</v>
      </c>
      <c r="E55" s="40">
        <v>40</v>
      </c>
      <c r="F55" s="41">
        <f>QS3!C21</f>
        <v>2997.76</v>
      </c>
    </row>
    <row r="56" spans="1:6" s="20" customFormat="1" ht="12.75">
      <c r="A56" s="14"/>
      <c r="B56" s="15"/>
      <c r="C56" s="16"/>
      <c r="D56" s="38"/>
      <c r="E56" s="18">
        <v>30</v>
      </c>
      <c r="F56" s="39">
        <f>F55/220*180</f>
        <v>2452.71</v>
      </c>
    </row>
    <row r="57" spans="1:6" s="20" customFormat="1" ht="12.75">
      <c r="A57" s="14"/>
      <c r="B57" s="15"/>
      <c r="C57" s="16"/>
      <c r="D57" s="38"/>
      <c r="E57" s="18">
        <v>20</v>
      </c>
      <c r="F57" s="39">
        <f>F55/220*120</f>
        <v>1635.14</v>
      </c>
    </row>
    <row r="58" spans="1:6" s="20" customFormat="1" ht="12.75" customHeight="1">
      <c r="A58" s="14" t="s">
        <v>55</v>
      </c>
      <c r="B58" s="15">
        <v>1</v>
      </c>
      <c r="C58" s="16" t="s">
        <v>53</v>
      </c>
      <c r="D58" s="38" t="s">
        <v>54</v>
      </c>
      <c r="E58" s="40">
        <v>40</v>
      </c>
      <c r="F58" s="41">
        <f>QS3!C21</f>
        <v>2997.76</v>
      </c>
    </row>
    <row r="59" spans="1:6" s="20" customFormat="1" ht="12.75">
      <c r="A59" s="14"/>
      <c r="B59" s="15"/>
      <c r="C59" s="16"/>
      <c r="D59" s="38"/>
      <c r="E59" s="18">
        <v>30</v>
      </c>
      <c r="F59" s="39">
        <f>F58/220*180</f>
        <v>2452.71</v>
      </c>
    </row>
    <row r="60" spans="1:6" s="20" customFormat="1" ht="12.75">
      <c r="A60" s="14"/>
      <c r="B60" s="15"/>
      <c r="C60" s="16"/>
      <c r="D60" s="38"/>
      <c r="E60" s="18">
        <v>20</v>
      </c>
      <c r="F60" s="39">
        <f>F58/220*120</f>
        <v>1635.14</v>
      </c>
    </row>
    <row r="61" spans="1:6" s="20" customFormat="1" ht="12.75" customHeight="1">
      <c r="A61" s="14" t="s">
        <v>56</v>
      </c>
      <c r="B61" s="15">
        <v>10</v>
      </c>
      <c r="C61" s="16" t="s">
        <v>53</v>
      </c>
      <c r="D61" s="38" t="s">
        <v>54</v>
      </c>
      <c r="E61" s="40">
        <v>40</v>
      </c>
      <c r="F61" s="41">
        <f>QS3!C21</f>
        <v>2997.76</v>
      </c>
    </row>
    <row r="62" spans="1:6" s="20" customFormat="1" ht="12.75">
      <c r="A62" s="14"/>
      <c r="B62" s="15"/>
      <c r="C62" s="16"/>
      <c r="D62" s="38"/>
      <c r="E62" s="18">
        <v>30</v>
      </c>
      <c r="F62" s="39">
        <f>F61/220*180</f>
        <v>2452.71</v>
      </c>
    </row>
    <row r="63" spans="1:6" s="20" customFormat="1" ht="12.75">
      <c r="A63" s="14"/>
      <c r="B63" s="15"/>
      <c r="C63" s="16"/>
      <c r="D63" s="38"/>
      <c r="E63" s="18">
        <v>20</v>
      </c>
      <c r="F63" s="39">
        <f>F61/220*120</f>
        <v>1635.14</v>
      </c>
    </row>
    <row r="64" spans="1:6" s="20" customFormat="1" ht="12.75" customHeight="1">
      <c r="A64" s="14" t="s">
        <v>57</v>
      </c>
      <c r="B64" s="15">
        <v>7</v>
      </c>
      <c r="C64" s="16" t="s">
        <v>53</v>
      </c>
      <c r="D64" s="38" t="s">
        <v>54</v>
      </c>
      <c r="E64" s="40">
        <v>40</v>
      </c>
      <c r="F64" s="41">
        <f>QS3!C21</f>
        <v>2997.76</v>
      </c>
    </row>
    <row r="65" spans="1:6" s="20" customFormat="1" ht="12.75">
      <c r="A65" s="14"/>
      <c r="B65" s="15"/>
      <c r="C65" s="16"/>
      <c r="D65" s="38"/>
      <c r="E65" s="18">
        <v>30</v>
      </c>
      <c r="F65" s="39">
        <f>F64/220*180</f>
        <v>2452.71</v>
      </c>
    </row>
    <row r="66" spans="1:6" s="20" customFormat="1" ht="12.75">
      <c r="A66" s="14"/>
      <c r="B66" s="15"/>
      <c r="C66" s="16"/>
      <c r="D66" s="38"/>
      <c r="E66" s="18">
        <v>20</v>
      </c>
      <c r="F66" s="39">
        <f>F64/220*120</f>
        <v>1635.14</v>
      </c>
    </row>
    <row r="67" spans="1:6" s="20" customFormat="1" ht="12.75" customHeight="1">
      <c r="A67" s="14" t="s">
        <v>58</v>
      </c>
      <c r="B67" s="15">
        <v>5</v>
      </c>
      <c r="C67" s="16" t="s">
        <v>53</v>
      </c>
      <c r="D67" s="38" t="s">
        <v>54</v>
      </c>
      <c r="E67" s="40">
        <v>40</v>
      </c>
      <c r="F67" s="41">
        <f>QS3!C21</f>
        <v>2997.76</v>
      </c>
    </row>
    <row r="68" spans="1:6" s="20" customFormat="1" ht="12.75">
      <c r="A68" s="14"/>
      <c r="B68" s="15"/>
      <c r="C68" s="16"/>
      <c r="D68" s="38"/>
      <c r="E68" s="18">
        <v>30</v>
      </c>
      <c r="F68" s="39">
        <f>F67/220*180</f>
        <v>2452.71</v>
      </c>
    </row>
    <row r="69" spans="1:6" s="20" customFormat="1" ht="12.75">
      <c r="A69" s="14"/>
      <c r="B69" s="15"/>
      <c r="C69" s="16"/>
      <c r="D69" s="38"/>
      <c r="E69" s="18">
        <v>20</v>
      </c>
      <c r="F69" s="39">
        <f>F67/220*120</f>
        <v>1635.14</v>
      </c>
    </row>
    <row r="70" spans="1:6" s="20" customFormat="1" ht="12.75" customHeight="1">
      <c r="A70" s="14" t="s">
        <v>59</v>
      </c>
      <c r="B70" s="15">
        <v>10</v>
      </c>
      <c r="C70" s="16" t="s">
        <v>53</v>
      </c>
      <c r="D70" s="38" t="s">
        <v>60</v>
      </c>
      <c r="E70" s="40">
        <v>40</v>
      </c>
      <c r="F70" s="41">
        <f>QS3!C26</f>
        <v>3475.22</v>
      </c>
    </row>
    <row r="71" spans="1:6" s="20" customFormat="1" ht="12.75">
      <c r="A71" s="14"/>
      <c r="B71" s="15"/>
      <c r="C71" s="16"/>
      <c r="D71" s="38"/>
      <c r="E71" s="18">
        <v>30</v>
      </c>
      <c r="F71" s="39">
        <f>F70/220*180</f>
        <v>2843.36</v>
      </c>
    </row>
    <row r="72" spans="1:6" s="20" customFormat="1" ht="12.75">
      <c r="A72" s="14"/>
      <c r="B72" s="15"/>
      <c r="C72" s="16"/>
      <c r="D72" s="38"/>
      <c r="E72" s="18">
        <v>20</v>
      </c>
      <c r="F72" s="39">
        <f>F70/220*120</f>
        <v>1895.57</v>
      </c>
    </row>
    <row r="73" spans="1:6" s="20" customFormat="1" ht="12.75" customHeight="1">
      <c r="A73" s="14" t="s">
        <v>61</v>
      </c>
      <c r="B73" s="15">
        <v>60</v>
      </c>
      <c r="C73" s="16" t="s">
        <v>53</v>
      </c>
      <c r="D73" s="38" t="s">
        <v>54</v>
      </c>
      <c r="E73" s="40">
        <v>40</v>
      </c>
      <c r="F73" s="41">
        <f>QS3!C21</f>
        <v>2997.76</v>
      </c>
    </row>
    <row r="74" spans="1:6" s="20" customFormat="1" ht="12.75">
      <c r="A74" s="14"/>
      <c r="B74" s="15"/>
      <c r="C74" s="16"/>
      <c r="D74" s="38"/>
      <c r="E74" s="18">
        <v>30</v>
      </c>
      <c r="F74" s="39">
        <f>F73/220*180</f>
        <v>2452.71</v>
      </c>
    </row>
    <row r="75" spans="1:6" s="20" customFormat="1" ht="12.75">
      <c r="A75" s="14"/>
      <c r="B75" s="15"/>
      <c r="C75" s="16"/>
      <c r="D75" s="38"/>
      <c r="E75" s="18">
        <v>20</v>
      </c>
      <c r="F75" s="39">
        <f>F73/220*120</f>
        <v>1635.14</v>
      </c>
    </row>
    <row r="76" spans="1:6" s="20" customFormat="1" ht="12.75" customHeight="1">
      <c r="A76" s="44" t="s">
        <v>62</v>
      </c>
      <c r="B76" s="15">
        <v>1</v>
      </c>
      <c r="C76" s="16" t="s">
        <v>53</v>
      </c>
      <c r="D76" s="38" t="s">
        <v>54</v>
      </c>
      <c r="E76" s="40">
        <v>40</v>
      </c>
      <c r="F76" s="41">
        <f>QS3!C21</f>
        <v>2997.76</v>
      </c>
    </row>
    <row r="77" spans="1:6" s="20" customFormat="1" ht="12.75">
      <c r="A77" s="44"/>
      <c r="B77" s="15"/>
      <c r="C77" s="16"/>
      <c r="D77" s="38"/>
      <c r="E77" s="18">
        <v>30</v>
      </c>
      <c r="F77" s="39">
        <f>F76/220*180</f>
        <v>2452.71</v>
      </c>
    </row>
    <row r="78" spans="1:6" s="20" customFormat="1" ht="12.75">
      <c r="A78" s="44"/>
      <c r="B78" s="15"/>
      <c r="C78" s="16"/>
      <c r="D78" s="38"/>
      <c r="E78" s="18">
        <v>20</v>
      </c>
      <c r="F78" s="39">
        <f>F76/220*120</f>
        <v>1635.14</v>
      </c>
    </row>
    <row r="79" spans="1:6" s="20" customFormat="1" ht="12.75" customHeight="1">
      <c r="A79" s="14" t="s">
        <v>63</v>
      </c>
      <c r="B79" s="15">
        <v>7</v>
      </c>
      <c r="C79" s="16" t="s">
        <v>53</v>
      </c>
      <c r="D79" s="38" t="s">
        <v>54</v>
      </c>
      <c r="E79" s="40">
        <v>40</v>
      </c>
      <c r="F79" s="41">
        <f>QS3!C21</f>
        <v>2997.76</v>
      </c>
    </row>
    <row r="80" spans="1:6" s="20" customFormat="1" ht="12.75">
      <c r="A80" s="14"/>
      <c r="B80" s="15"/>
      <c r="C80" s="16"/>
      <c r="D80" s="38"/>
      <c r="E80" s="18">
        <v>30</v>
      </c>
      <c r="F80" s="39">
        <f>F79/220*180</f>
        <v>2452.71</v>
      </c>
    </row>
    <row r="81" spans="1:6" s="20" customFormat="1" ht="12.75">
      <c r="A81" s="14"/>
      <c r="B81" s="15"/>
      <c r="C81" s="16"/>
      <c r="D81" s="38"/>
      <c r="E81" s="18">
        <v>20</v>
      </c>
      <c r="F81" s="39">
        <f>F79/220*120</f>
        <v>1635.14</v>
      </c>
    </row>
    <row r="82" spans="1:6" s="20" customFormat="1" ht="12.75" customHeight="1">
      <c r="A82" s="14" t="s">
        <v>64</v>
      </c>
      <c r="B82" s="15">
        <v>1</v>
      </c>
      <c r="C82" s="16" t="s">
        <v>53</v>
      </c>
      <c r="D82" s="38" t="s">
        <v>54</v>
      </c>
      <c r="E82" s="40">
        <v>40</v>
      </c>
      <c r="F82" s="41">
        <f>QS3!C21</f>
        <v>2997.76</v>
      </c>
    </row>
    <row r="83" spans="1:6" s="20" customFormat="1" ht="12.75">
      <c r="A83" s="14"/>
      <c r="B83" s="15"/>
      <c r="C83" s="16"/>
      <c r="D83" s="38"/>
      <c r="E83" s="18">
        <v>30</v>
      </c>
      <c r="F83" s="39">
        <f>F82/220*180</f>
        <v>2452.71</v>
      </c>
    </row>
    <row r="84" spans="1:6" s="20" customFormat="1" ht="12.75">
      <c r="A84" s="14"/>
      <c r="B84" s="15"/>
      <c r="C84" s="16"/>
      <c r="D84" s="38"/>
      <c r="E84" s="18">
        <v>20</v>
      </c>
      <c r="F84" s="39">
        <f>F82/220*120</f>
        <v>1635.14</v>
      </c>
    </row>
    <row r="85" spans="1:6" s="20" customFormat="1" ht="12.75" customHeight="1">
      <c r="A85" s="45" t="s">
        <v>65</v>
      </c>
      <c r="B85" s="46">
        <v>20</v>
      </c>
      <c r="C85" s="23" t="s">
        <v>9</v>
      </c>
      <c r="D85" s="24" t="s">
        <v>66</v>
      </c>
      <c r="E85" s="47">
        <v>40</v>
      </c>
      <c r="F85" s="26">
        <f>F86/180*220</f>
        <v>4957.6</v>
      </c>
    </row>
    <row r="86" spans="1:6" s="20" customFormat="1" ht="12.75">
      <c r="A86" s="45"/>
      <c r="B86" s="46"/>
      <c r="C86" s="23"/>
      <c r="D86" s="24"/>
      <c r="E86" s="48">
        <v>30</v>
      </c>
      <c r="F86" s="49">
        <f>QS5!C14</f>
        <v>4056.22</v>
      </c>
    </row>
    <row r="87" spans="1:6" s="31" customFormat="1" ht="23.25">
      <c r="A87" s="50" t="s">
        <v>67</v>
      </c>
      <c r="B87" s="51">
        <v>20</v>
      </c>
      <c r="C87" s="52" t="s">
        <v>9</v>
      </c>
      <c r="D87" s="53" t="s">
        <v>68</v>
      </c>
      <c r="E87" s="54">
        <v>30</v>
      </c>
      <c r="F87" s="26">
        <f>QS5!C21</f>
        <v>4988.6</v>
      </c>
    </row>
    <row r="88" spans="1:6" s="31" customFormat="1" ht="13.5" customHeight="1">
      <c r="A88" s="55" t="s">
        <v>69</v>
      </c>
      <c r="B88" s="56">
        <v>40</v>
      </c>
      <c r="C88" s="57" t="s">
        <v>9</v>
      </c>
      <c r="D88" s="17" t="s">
        <v>68</v>
      </c>
      <c r="E88" s="58">
        <v>30</v>
      </c>
      <c r="F88" s="59">
        <f>QS5!C21</f>
        <v>4988.6</v>
      </c>
    </row>
    <row r="89" spans="1:6" s="20" customFormat="1" ht="12.75" customHeight="1">
      <c r="A89" s="14" t="s">
        <v>70</v>
      </c>
      <c r="B89" s="60">
        <v>1</v>
      </c>
      <c r="C89" s="16" t="s">
        <v>9</v>
      </c>
      <c r="D89" s="38" t="s">
        <v>12</v>
      </c>
      <c r="E89" s="18">
        <v>40</v>
      </c>
      <c r="F89" s="39">
        <f>F90/180*220</f>
        <v>7498.76</v>
      </c>
    </row>
    <row r="90" spans="1:6" s="20" customFormat="1" ht="12.75">
      <c r="A90" s="14"/>
      <c r="B90" s="60"/>
      <c r="C90" s="16"/>
      <c r="D90" s="38"/>
      <c r="E90" s="40">
        <v>30</v>
      </c>
      <c r="F90" s="59">
        <f>QS5!C28</f>
        <v>6135.35</v>
      </c>
    </row>
    <row r="91" spans="1:6" s="31" customFormat="1" ht="12.75" customHeight="1">
      <c r="A91" s="14" t="s">
        <v>71</v>
      </c>
      <c r="B91" s="60">
        <v>2</v>
      </c>
      <c r="C91" s="16" t="s">
        <v>9</v>
      </c>
      <c r="D91" s="38" t="s">
        <v>72</v>
      </c>
      <c r="E91" s="18">
        <v>40</v>
      </c>
      <c r="F91" s="39">
        <f>F92/180*220</f>
        <v>6468.48</v>
      </c>
    </row>
    <row r="92" spans="1:6" s="31" customFormat="1" ht="12.75">
      <c r="A92" s="14"/>
      <c r="B92" s="60"/>
      <c r="C92" s="16"/>
      <c r="D92" s="38"/>
      <c r="E92" s="40">
        <v>30</v>
      </c>
      <c r="F92" s="59">
        <f>QS5!C23</f>
        <v>5292.39</v>
      </c>
    </row>
    <row r="93" spans="1:6" s="20" customFormat="1" ht="12.75" customHeight="1">
      <c r="A93" s="14" t="s">
        <v>73</v>
      </c>
      <c r="B93" s="60">
        <v>10</v>
      </c>
      <c r="C93" s="16" t="s">
        <v>9</v>
      </c>
      <c r="D93" s="38" t="s">
        <v>66</v>
      </c>
      <c r="E93" s="18">
        <v>40</v>
      </c>
      <c r="F93" s="39">
        <f>F94/180*220</f>
        <v>4957.6</v>
      </c>
    </row>
    <row r="94" spans="1:6" s="20" customFormat="1" ht="12.75">
      <c r="A94" s="14"/>
      <c r="B94" s="60"/>
      <c r="C94" s="16"/>
      <c r="D94" s="38"/>
      <c r="E94" s="40">
        <v>30</v>
      </c>
      <c r="F94" s="59">
        <f>QS5!C14</f>
        <v>4056.22</v>
      </c>
    </row>
    <row r="95" spans="1:6" s="20" customFormat="1" ht="12.75" customHeight="1">
      <c r="A95" s="14" t="s">
        <v>74</v>
      </c>
      <c r="B95" s="15">
        <v>50</v>
      </c>
      <c r="C95" s="16" t="s">
        <v>9</v>
      </c>
      <c r="D95" s="38" t="s">
        <v>12</v>
      </c>
      <c r="E95" s="18">
        <v>40</v>
      </c>
      <c r="F95" s="39">
        <f>F97/120*220</f>
        <v>11248.14</v>
      </c>
    </row>
    <row r="96" spans="1:6" s="20" customFormat="1" ht="12.75">
      <c r="A96" s="14"/>
      <c r="B96" s="15"/>
      <c r="C96" s="16"/>
      <c r="D96" s="38"/>
      <c r="E96" s="18">
        <v>30</v>
      </c>
      <c r="F96" s="39">
        <f>F97/120*180</f>
        <v>9203.03</v>
      </c>
    </row>
    <row r="97" spans="1:6" s="20" customFormat="1" ht="12.75">
      <c r="A97" s="14"/>
      <c r="B97" s="15"/>
      <c r="C97" s="16"/>
      <c r="D97" s="38"/>
      <c r="E97" s="40">
        <v>20</v>
      </c>
      <c r="F97" s="59">
        <f>QS5!C28</f>
        <v>6135.35</v>
      </c>
    </row>
    <row r="98" spans="1:6" s="20" customFormat="1" ht="12.75">
      <c r="A98" s="14" t="s">
        <v>75</v>
      </c>
      <c r="B98" s="15">
        <v>2</v>
      </c>
      <c r="C98" s="16" t="s">
        <v>9</v>
      </c>
      <c r="D98" s="17" t="s">
        <v>66</v>
      </c>
      <c r="E98" s="18">
        <v>40</v>
      </c>
      <c r="F98" s="39">
        <f>QS5!C14</f>
        <v>4056.22</v>
      </c>
    </row>
    <row r="99" spans="1:6" s="31" customFormat="1" ht="12.75">
      <c r="A99" s="14" t="s">
        <v>76</v>
      </c>
      <c r="B99" s="15">
        <v>8</v>
      </c>
      <c r="C99" s="16" t="s">
        <v>9</v>
      </c>
      <c r="D99" s="17" t="s">
        <v>77</v>
      </c>
      <c r="E99" s="18">
        <v>40</v>
      </c>
      <c r="F99" s="61">
        <f>QS5!C25</f>
        <v>5614.7</v>
      </c>
    </row>
    <row r="100" spans="1:6" s="20" customFormat="1" ht="12.75" customHeight="1">
      <c r="A100" s="14" t="s">
        <v>78</v>
      </c>
      <c r="B100" s="15">
        <v>2</v>
      </c>
      <c r="C100" s="16" t="s">
        <v>79</v>
      </c>
      <c r="D100" s="38" t="s">
        <v>54</v>
      </c>
      <c r="E100" s="40">
        <v>40</v>
      </c>
      <c r="F100" s="59">
        <f>QS3!C21</f>
        <v>2997.76</v>
      </c>
    </row>
    <row r="101" spans="1:6" s="20" customFormat="1" ht="12.75">
      <c r="A101" s="14"/>
      <c r="B101" s="15"/>
      <c r="C101" s="16"/>
      <c r="D101" s="38"/>
      <c r="E101" s="18">
        <v>30</v>
      </c>
      <c r="F101" s="39">
        <f>F100/220*180</f>
        <v>2452.71</v>
      </c>
    </row>
    <row r="102" spans="1:6" s="20" customFormat="1" ht="12.75">
      <c r="A102" s="14"/>
      <c r="B102" s="15"/>
      <c r="C102" s="16"/>
      <c r="D102" s="38"/>
      <c r="E102" s="18">
        <v>20</v>
      </c>
      <c r="F102" s="39">
        <f>F100/220*120</f>
        <v>1635.14</v>
      </c>
    </row>
    <row r="103" spans="1:6" s="20" customFormat="1" ht="12.75">
      <c r="A103" s="14" t="s">
        <v>80</v>
      </c>
      <c r="B103" s="15">
        <v>14</v>
      </c>
      <c r="C103" s="37" t="s">
        <v>35</v>
      </c>
      <c r="D103" s="17" t="s">
        <v>20</v>
      </c>
      <c r="E103" s="18">
        <v>44</v>
      </c>
      <c r="F103" s="39">
        <f>QS1!C9</f>
        <v>1288.99</v>
      </c>
    </row>
    <row r="104" spans="1:6" s="31" customFormat="1" ht="12.75">
      <c r="A104" s="14" t="s">
        <v>81</v>
      </c>
      <c r="B104" s="15">
        <v>60</v>
      </c>
      <c r="C104" s="16" t="s">
        <v>9</v>
      </c>
      <c r="D104" s="17" t="s">
        <v>82</v>
      </c>
      <c r="E104" s="18">
        <v>40</v>
      </c>
      <c r="F104" s="61">
        <f>QS5!C24</f>
        <v>5451.17</v>
      </c>
    </row>
    <row r="105" spans="1:6" s="20" customFormat="1" ht="12.75">
      <c r="A105" s="14" t="s">
        <v>83</v>
      </c>
      <c r="B105" s="15">
        <v>3</v>
      </c>
      <c r="C105" s="16" t="s">
        <v>9</v>
      </c>
      <c r="D105" s="17" t="s">
        <v>10</v>
      </c>
      <c r="E105" s="18">
        <v>40</v>
      </c>
      <c r="F105" s="39">
        <f>QS5!C9</f>
        <v>3498.92</v>
      </c>
    </row>
    <row r="106" spans="1:6" s="20" customFormat="1" ht="12.75" customHeight="1">
      <c r="A106" s="14" t="s">
        <v>84</v>
      </c>
      <c r="B106" s="15">
        <v>5</v>
      </c>
      <c r="C106" s="16" t="s">
        <v>9</v>
      </c>
      <c r="D106" s="38" t="s">
        <v>66</v>
      </c>
      <c r="E106" s="18">
        <v>40</v>
      </c>
      <c r="F106" s="39">
        <f>F107/180*220</f>
        <v>4957.6</v>
      </c>
    </row>
    <row r="107" spans="1:6" s="20" customFormat="1" ht="12.75">
      <c r="A107" s="14"/>
      <c r="B107" s="15"/>
      <c r="C107" s="16"/>
      <c r="D107" s="38"/>
      <c r="E107" s="40">
        <v>30</v>
      </c>
      <c r="F107" s="59">
        <f>QS5!C14</f>
        <v>4056.22</v>
      </c>
    </row>
    <row r="108" spans="1:6" s="20" customFormat="1" ht="12.75" customHeight="1">
      <c r="A108" s="14" t="s">
        <v>85</v>
      </c>
      <c r="B108" s="15">
        <v>100</v>
      </c>
      <c r="C108" s="16" t="s">
        <v>9</v>
      </c>
      <c r="D108" s="38" t="s">
        <v>66</v>
      </c>
      <c r="E108" s="18">
        <v>40</v>
      </c>
      <c r="F108" s="39">
        <f>F109/180*220</f>
        <v>4957.6</v>
      </c>
    </row>
    <row r="109" spans="1:6" s="20" customFormat="1" ht="12.75">
      <c r="A109" s="14"/>
      <c r="B109" s="15"/>
      <c r="C109" s="16"/>
      <c r="D109" s="38"/>
      <c r="E109" s="40">
        <v>30</v>
      </c>
      <c r="F109" s="59">
        <f>QS5!C14</f>
        <v>4056.22</v>
      </c>
    </row>
    <row r="110" spans="1:6" s="20" customFormat="1" ht="12.75" customHeight="1">
      <c r="A110" s="21" t="s">
        <v>86</v>
      </c>
      <c r="B110" s="22">
        <v>15</v>
      </c>
      <c r="C110" s="23" t="s">
        <v>9</v>
      </c>
      <c r="D110" s="24" t="s">
        <v>12</v>
      </c>
      <c r="E110" s="47">
        <v>40</v>
      </c>
      <c r="F110" s="26">
        <f>F111/180*220</f>
        <v>7498.76</v>
      </c>
    </row>
    <row r="111" spans="1:6" s="20" customFormat="1" ht="12.75">
      <c r="A111" s="21"/>
      <c r="B111" s="22"/>
      <c r="C111" s="23"/>
      <c r="D111" s="24"/>
      <c r="E111" s="48">
        <v>30</v>
      </c>
      <c r="F111" s="49">
        <f>QS5!C28</f>
        <v>6135.35</v>
      </c>
    </row>
    <row r="112" spans="1:6" s="20" customFormat="1" ht="12.75" customHeight="1">
      <c r="A112" s="21" t="s">
        <v>87</v>
      </c>
      <c r="B112" s="22">
        <v>20</v>
      </c>
      <c r="C112" s="23" t="s">
        <v>9</v>
      </c>
      <c r="D112" s="24" t="s">
        <v>12</v>
      </c>
      <c r="E112" s="47">
        <v>40</v>
      </c>
      <c r="F112" s="26">
        <f>F113/180*220</f>
        <v>7498.76</v>
      </c>
    </row>
    <row r="113" spans="1:6" s="20" customFormat="1" ht="12.75">
      <c r="A113" s="21"/>
      <c r="B113" s="22"/>
      <c r="C113" s="23"/>
      <c r="D113" s="24"/>
      <c r="E113" s="48">
        <v>30</v>
      </c>
      <c r="F113" s="49">
        <f>QS5!C28</f>
        <v>6135.35</v>
      </c>
    </row>
    <row r="114" spans="1:6" s="20" customFormat="1" ht="12.75" customHeight="1">
      <c r="A114" s="14" t="s">
        <v>88</v>
      </c>
      <c r="B114" s="15">
        <v>40</v>
      </c>
      <c r="C114" s="16" t="s">
        <v>9</v>
      </c>
      <c r="D114" s="38" t="s">
        <v>12</v>
      </c>
      <c r="E114" s="18">
        <v>40</v>
      </c>
      <c r="F114" s="39">
        <f>F115/180*220</f>
        <v>7498.76</v>
      </c>
    </row>
    <row r="115" spans="1:6" s="20" customFormat="1" ht="12.75">
      <c r="A115" s="14"/>
      <c r="B115" s="15"/>
      <c r="C115" s="16"/>
      <c r="D115" s="38"/>
      <c r="E115" s="40">
        <v>30</v>
      </c>
      <c r="F115" s="59">
        <f>QS5!C28</f>
        <v>6135.35</v>
      </c>
    </row>
    <row r="116" spans="1:6" s="20" customFormat="1" ht="12.75" customHeight="1">
      <c r="A116" s="14" t="s">
        <v>89</v>
      </c>
      <c r="B116" s="15">
        <v>25</v>
      </c>
      <c r="C116" s="16" t="s">
        <v>9</v>
      </c>
      <c r="D116" s="38" t="s">
        <v>66</v>
      </c>
      <c r="E116" s="18">
        <v>40</v>
      </c>
      <c r="F116" s="39">
        <f>F117/180*220</f>
        <v>4957.6</v>
      </c>
    </row>
    <row r="117" spans="1:6" s="20" customFormat="1" ht="12.75">
      <c r="A117" s="14"/>
      <c r="B117" s="15"/>
      <c r="C117" s="16"/>
      <c r="D117" s="38"/>
      <c r="E117" s="40">
        <v>30</v>
      </c>
      <c r="F117" s="59">
        <f>QS5!C14</f>
        <v>4056.22</v>
      </c>
    </row>
    <row r="118" spans="1:6" s="20" customFormat="1" ht="12.75">
      <c r="A118" s="14" t="s">
        <v>90</v>
      </c>
      <c r="B118" s="15">
        <v>25</v>
      </c>
      <c r="C118" s="16" t="s">
        <v>9</v>
      </c>
      <c r="D118" s="17" t="s">
        <v>40</v>
      </c>
      <c r="E118" s="18">
        <v>40</v>
      </c>
      <c r="F118" s="39">
        <f>QS5!C13</f>
        <v>3938.06</v>
      </c>
    </row>
    <row r="119" spans="1:6" s="20" customFormat="1" ht="12.75" customHeight="1">
      <c r="A119" s="14" t="s">
        <v>91</v>
      </c>
      <c r="B119" s="60">
        <v>15</v>
      </c>
      <c r="C119" s="16" t="s">
        <v>9</v>
      </c>
      <c r="D119" s="38" t="s">
        <v>66</v>
      </c>
      <c r="E119" s="18">
        <v>40</v>
      </c>
      <c r="F119" s="39">
        <f>F120/180*220</f>
        <v>4957.6</v>
      </c>
    </row>
    <row r="120" spans="1:6" s="20" customFormat="1" ht="12.75">
      <c r="A120" s="14"/>
      <c r="B120" s="60"/>
      <c r="C120" s="16"/>
      <c r="D120" s="38"/>
      <c r="E120" s="40">
        <v>30</v>
      </c>
      <c r="F120" s="59">
        <f>QS5!C14</f>
        <v>4056.22</v>
      </c>
    </row>
    <row r="121" spans="1:6" s="20" customFormat="1" ht="12.75">
      <c r="A121" s="14" t="s">
        <v>92</v>
      </c>
      <c r="B121" s="15">
        <v>3</v>
      </c>
      <c r="C121" s="37" t="s">
        <v>35</v>
      </c>
      <c r="D121" s="17" t="s">
        <v>20</v>
      </c>
      <c r="E121" s="18">
        <v>44</v>
      </c>
      <c r="F121" s="39">
        <f>QS1!C9</f>
        <v>1288.99</v>
      </c>
    </row>
    <row r="122" spans="1:6" s="20" customFormat="1" ht="12.75">
      <c r="A122" s="14" t="s">
        <v>93</v>
      </c>
      <c r="B122" s="15">
        <v>2</v>
      </c>
      <c r="C122" s="16" t="s">
        <v>9</v>
      </c>
      <c r="D122" s="17" t="s">
        <v>10</v>
      </c>
      <c r="E122" s="18">
        <v>40</v>
      </c>
      <c r="F122" s="39">
        <f>QS5!C9</f>
        <v>3498.92</v>
      </c>
    </row>
    <row r="123" spans="1:6" s="20" customFormat="1" ht="12.75">
      <c r="A123" s="21" t="s">
        <v>94</v>
      </c>
      <c r="B123" s="22">
        <v>109</v>
      </c>
      <c r="C123" s="62" t="s">
        <v>14</v>
      </c>
      <c r="D123" s="53" t="s">
        <v>45</v>
      </c>
      <c r="E123" s="47">
        <v>40</v>
      </c>
      <c r="F123" s="26">
        <f>QS2!C15</f>
        <v>2165.64</v>
      </c>
    </row>
    <row r="124" spans="1:6" s="20" customFormat="1" ht="12.75">
      <c r="A124" s="63" t="s">
        <v>95</v>
      </c>
      <c r="B124" s="64">
        <v>109</v>
      </c>
      <c r="C124" s="65" t="s">
        <v>14</v>
      </c>
      <c r="D124" s="53" t="s">
        <v>17</v>
      </c>
      <c r="E124" s="54">
        <v>40</v>
      </c>
      <c r="F124" s="26">
        <f>QS2!C20</f>
        <v>2510.62</v>
      </c>
    </row>
    <row r="125" spans="1:6" s="20" customFormat="1" ht="12.75">
      <c r="A125" s="66" t="s">
        <v>96</v>
      </c>
      <c r="B125" s="67">
        <v>7</v>
      </c>
      <c r="C125" s="37" t="s">
        <v>97</v>
      </c>
      <c r="D125" s="17" t="s">
        <v>98</v>
      </c>
      <c r="E125" s="68">
        <v>40</v>
      </c>
      <c r="F125" s="39">
        <f>QS4!C9</f>
        <v>2500.68</v>
      </c>
    </row>
    <row r="126" spans="1:6" s="20" customFormat="1" ht="12.75" customHeight="1">
      <c r="A126" s="14" t="s">
        <v>99</v>
      </c>
      <c r="B126" s="15">
        <v>120</v>
      </c>
      <c r="C126" s="16" t="s">
        <v>9</v>
      </c>
      <c r="D126" s="38" t="s">
        <v>100</v>
      </c>
      <c r="E126" s="18">
        <v>40</v>
      </c>
      <c r="F126" s="39">
        <f>F128/120*220</f>
        <v>12991.99</v>
      </c>
    </row>
    <row r="127" spans="1:6" s="20" customFormat="1" ht="12.75">
      <c r="A127" s="14"/>
      <c r="B127" s="15"/>
      <c r="C127" s="16"/>
      <c r="D127" s="38"/>
      <c r="E127" s="18">
        <v>30</v>
      </c>
      <c r="F127" s="39">
        <f>F128/120*180</f>
        <v>10629.81</v>
      </c>
    </row>
    <row r="128" spans="1:6" s="20" customFormat="1" ht="12.75">
      <c r="A128" s="14"/>
      <c r="B128" s="15"/>
      <c r="C128" s="16"/>
      <c r="D128" s="38"/>
      <c r="E128" s="40">
        <v>20</v>
      </c>
      <c r="F128" s="59">
        <f>QS5!F24</f>
        <v>7086.54</v>
      </c>
    </row>
    <row r="129" spans="1:6" s="20" customFormat="1" ht="12.75">
      <c r="A129" s="66" t="s">
        <v>101</v>
      </c>
      <c r="B129" s="67">
        <v>1</v>
      </c>
      <c r="C129" s="57" t="s">
        <v>9</v>
      </c>
      <c r="D129" s="17" t="s">
        <v>100</v>
      </c>
      <c r="E129" s="68">
        <v>20</v>
      </c>
      <c r="F129" s="39">
        <f>QS5!F$24</f>
        <v>7086.54</v>
      </c>
    </row>
    <row r="130" spans="1:6" s="20" customFormat="1" ht="24.75" customHeight="1">
      <c r="A130" s="69" t="s">
        <v>102</v>
      </c>
      <c r="B130" s="56">
        <v>1</v>
      </c>
      <c r="C130" s="57" t="s">
        <v>9</v>
      </c>
      <c r="D130" s="17" t="s">
        <v>100</v>
      </c>
      <c r="E130" s="68">
        <v>20</v>
      </c>
      <c r="F130" s="39">
        <f>QS5!F$24</f>
        <v>7086.54</v>
      </c>
    </row>
    <row r="131" spans="1:6" s="20" customFormat="1" ht="12.75" customHeight="1">
      <c r="A131" s="14" t="s">
        <v>103</v>
      </c>
      <c r="B131" s="15">
        <v>50</v>
      </c>
      <c r="C131" s="16" t="s">
        <v>9</v>
      </c>
      <c r="D131" s="38" t="s">
        <v>100</v>
      </c>
      <c r="E131" s="18">
        <v>40</v>
      </c>
      <c r="F131" s="39">
        <f>F133/120*220</f>
        <v>12991.99</v>
      </c>
    </row>
    <row r="132" spans="1:6" s="20" customFormat="1" ht="12.75">
      <c r="A132" s="14"/>
      <c r="B132" s="15"/>
      <c r="C132" s="16"/>
      <c r="D132" s="38"/>
      <c r="E132" s="18">
        <v>30</v>
      </c>
      <c r="F132" s="39">
        <f>F133/120*180</f>
        <v>10629.81</v>
      </c>
    </row>
    <row r="133" spans="1:6" s="20" customFormat="1" ht="12.75">
      <c r="A133" s="14"/>
      <c r="B133" s="15"/>
      <c r="C133" s="16"/>
      <c r="D133" s="38"/>
      <c r="E133" s="40">
        <v>20</v>
      </c>
      <c r="F133" s="59">
        <f>QS5!F24</f>
        <v>7086.54</v>
      </c>
    </row>
    <row r="134" spans="1:6" s="20" customFormat="1" ht="12.75" customHeight="1">
      <c r="A134" s="14" t="s">
        <v>104</v>
      </c>
      <c r="B134" s="15">
        <v>2</v>
      </c>
      <c r="C134" s="16" t="s">
        <v>9</v>
      </c>
      <c r="D134" s="38" t="s">
        <v>100</v>
      </c>
      <c r="E134" s="18">
        <v>40</v>
      </c>
      <c r="F134" s="39">
        <f>F136/120*220</f>
        <v>12991.99</v>
      </c>
    </row>
    <row r="135" spans="1:6" s="20" customFormat="1" ht="12.75">
      <c r="A135" s="14"/>
      <c r="B135" s="15"/>
      <c r="C135" s="16"/>
      <c r="D135" s="38"/>
      <c r="E135" s="18">
        <v>30</v>
      </c>
      <c r="F135" s="39">
        <f>F136/120*180</f>
        <v>10629.81</v>
      </c>
    </row>
    <row r="136" spans="1:6" s="20" customFormat="1" ht="12.75">
      <c r="A136" s="14"/>
      <c r="B136" s="15"/>
      <c r="C136" s="16"/>
      <c r="D136" s="38"/>
      <c r="E136" s="40">
        <v>20</v>
      </c>
      <c r="F136" s="59">
        <f>QS5!F24</f>
        <v>7086.54</v>
      </c>
    </row>
    <row r="137" spans="1:6" s="20" customFormat="1" ht="12.75">
      <c r="A137" s="66" t="s">
        <v>105</v>
      </c>
      <c r="B137" s="67">
        <v>30</v>
      </c>
      <c r="C137" s="57" t="s">
        <v>9</v>
      </c>
      <c r="D137" s="17" t="s">
        <v>106</v>
      </c>
      <c r="E137" s="68">
        <v>12</v>
      </c>
      <c r="F137" s="39">
        <f>QS5!L$16/120*12</f>
        <v>1258.69</v>
      </c>
    </row>
    <row r="138" spans="1:6" s="20" customFormat="1" ht="12.75" customHeight="1">
      <c r="A138" s="14" t="s">
        <v>107</v>
      </c>
      <c r="B138" s="15">
        <v>1</v>
      </c>
      <c r="C138" s="16" t="s">
        <v>9</v>
      </c>
      <c r="D138" s="38" t="s">
        <v>100</v>
      </c>
      <c r="E138" s="18">
        <v>40</v>
      </c>
      <c r="F138" s="39">
        <f>F140/120*220</f>
        <v>12991.99</v>
      </c>
    </row>
    <row r="139" spans="1:6" s="20" customFormat="1" ht="12.75">
      <c r="A139" s="14"/>
      <c r="B139" s="15"/>
      <c r="C139" s="16"/>
      <c r="D139" s="38"/>
      <c r="E139" s="18">
        <v>30</v>
      </c>
      <c r="F139" s="39">
        <f>F140/120*180</f>
        <v>10629.81</v>
      </c>
    </row>
    <row r="140" spans="1:6" s="20" customFormat="1" ht="12.75">
      <c r="A140" s="14"/>
      <c r="B140" s="15"/>
      <c r="C140" s="16"/>
      <c r="D140" s="38"/>
      <c r="E140" s="40">
        <v>20</v>
      </c>
      <c r="F140" s="59">
        <f>QS5!F24</f>
        <v>7086.54</v>
      </c>
    </row>
    <row r="141" spans="1:6" s="20" customFormat="1" ht="12.75">
      <c r="A141" s="66" t="s">
        <v>108</v>
      </c>
      <c r="B141" s="67">
        <v>30</v>
      </c>
      <c r="C141" s="57" t="s">
        <v>9</v>
      </c>
      <c r="D141" s="17" t="s">
        <v>106</v>
      </c>
      <c r="E141" s="68">
        <v>12</v>
      </c>
      <c r="F141" s="39">
        <f>QS5!L$16/120*12</f>
        <v>1258.69</v>
      </c>
    </row>
    <row r="142" spans="1:6" s="20" customFormat="1" ht="12.75" customHeight="1">
      <c r="A142" s="14" t="s">
        <v>109</v>
      </c>
      <c r="B142" s="15">
        <v>6</v>
      </c>
      <c r="C142" s="16" t="s">
        <v>9</v>
      </c>
      <c r="D142" s="38" t="s">
        <v>100</v>
      </c>
      <c r="E142" s="18">
        <v>40</v>
      </c>
      <c r="F142" s="39">
        <f>F144/120*220</f>
        <v>12991.99</v>
      </c>
    </row>
    <row r="143" spans="1:6" s="20" customFormat="1" ht="12.75">
      <c r="A143" s="14"/>
      <c r="B143" s="15"/>
      <c r="C143" s="16"/>
      <c r="D143" s="38"/>
      <c r="E143" s="18">
        <v>30</v>
      </c>
      <c r="F143" s="39">
        <f>F144/120*180</f>
        <v>10629.81</v>
      </c>
    </row>
    <row r="144" spans="1:6" s="20" customFormat="1" ht="12.75">
      <c r="A144" s="14"/>
      <c r="B144" s="15"/>
      <c r="C144" s="16"/>
      <c r="D144" s="38"/>
      <c r="E144" s="40">
        <v>20</v>
      </c>
      <c r="F144" s="59">
        <f>QS5!F24</f>
        <v>7086.54</v>
      </c>
    </row>
    <row r="145" spans="1:6" s="20" customFormat="1" ht="12.75" customHeight="1">
      <c r="A145" s="14" t="s">
        <v>110</v>
      </c>
      <c r="B145" s="15">
        <v>5</v>
      </c>
      <c r="C145" s="16" t="s">
        <v>9</v>
      </c>
      <c r="D145" s="38" t="s">
        <v>66</v>
      </c>
      <c r="E145" s="18">
        <v>40</v>
      </c>
      <c r="F145" s="39">
        <f>F146/180*220</f>
        <v>4957.6</v>
      </c>
    </row>
    <row r="146" spans="1:6" s="20" customFormat="1" ht="12.75">
      <c r="A146" s="14"/>
      <c r="B146" s="15"/>
      <c r="C146" s="16"/>
      <c r="D146" s="38"/>
      <c r="E146" s="40">
        <v>30</v>
      </c>
      <c r="F146" s="59">
        <f>QS5!C14</f>
        <v>4056.22</v>
      </c>
    </row>
    <row r="147" spans="1:6" s="20" customFormat="1" ht="12.75">
      <c r="A147" s="14" t="s">
        <v>111</v>
      </c>
      <c r="B147" s="15">
        <v>5</v>
      </c>
      <c r="C147" s="16" t="s">
        <v>9</v>
      </c>
      <c r="D147" s="17" t="s">
        <v>68</v>
      </c>
      <c r="E147" s="18">
        <v>40</v>
      </c>
      <c r="F147" s="39">
        <f>QS5!C21</f>
        <v>4988.6</v>
      </c>
    </row>
    <row r="148" spans="1:6" s="20" customFormat="1" ht="12.75" customHeight="1">
      <c r="A148" s="14" t="s">
        <v>112</v>
      </c>
      <c r="B148" s="15">
        <v>6</v>
      </c>
      <c r="C148" s="16" t="s">
        <v>53</v>
      </c>
      <c r="D148" s="38" t="s">
        <v>113</v>
      </c>
      <c r="E148" s="40">
        <v>40</v>
      </c>
      <c r="F148" s="59">
        <f>QS3!C16</f>
        <v>2585.89</v>
      </c>
    </row>
    <row r="149" spans="1:6" s="20" customFormat="1" ht="12.75">
      <c r="A149" s="14"/>
      <c r="B149" s="15"/>
      <c r="C149" s="16"/>
      <c r="D149" s="38"/>
      <c r="E149" s="18">
        <v>30</v>
      </c>
      <c r="F149" s="39">
        <f>F148/220*180</f>
        <v>2115.73</v>
      </c>
    </row>
    <row r="150" spans="1:6" s="20" customFormat="1" ht="12.75">
      <c r="A150" s="14" t="s">
        <v>114</v>
      </c>
      <c r="B150" s="15">
        <v>2</v>
      </c>
      <c r="C150" s="16" t="s">
        <v>9</v>
      </c>
      <c r="D150" s="17" t="s">
        <v>10</v>
      </c>
      <c r="E150" s="18">
        <v>40</v>
      </c>
      <c r="F150" s="39">
        <f>QS5!C9</f>
        <v>3498.92</v>
      </c>
    </row>
    <row r="151" spans="1:6" s="20" customFormat="1" ht="12.75" customHeight="1">
      <c r="A151" s="14" t="s">
        <v>115</v>
      </c>
      <c r="B151" s="15">
        <v>20</v>
      </c>
      <c r="C151" s="16" t="s">
        <v>9</v>
      </c>
      <c r="D151" s="38" t="s">
        <v>12</v>
      </c>
      <c r="E151" s="70">
        <v>40</v>
      </c>
      <c r="F151" s="39">
        <f>F153/120*220</f>
        <v>11248.14</v>
      </c>
    </row>
    <row r="152" spans="1:6" s="20" customFormat="1" ht="12.75">
      <c r="A152" s="14"/>
      <c r="B152" s="15"/>
      <c r="C152" s="16"/>
      <c r="D152" s="38"/>
      <c r="E152" s="70">
        <v>30</v>
      </c>
      <c r="F152" s="39">
        <f>F153/120*180</f>
        <v>9203.03</v>
      </c>
    </row>
    <row r="153" spans="1:6" s="20" customFormat="1" ht="12.75">
      <c r="A153" s="14"/>
      <c r="B153" s="15"/>
      <c r="C153" s="16"/>
      <c r="D153" s="38"/>
      <c r="E153" s="71">
        <v>20</v>
      </c>
      <c r="F153" s="41">
        <f>QS5!$C$28</f>
        <v>6135.35</v>
      </c>
    </row>
    <row r="154" spans="1:6" s="20" customFormat="1" ht="12.75" customHeight="1">
      <c r="A154" s="14" t="s">
        <v>116</v>
      </c>
      <c r="B154" s="15">
        <v>1050</v>
      </c>
      <c r="C154" s="16" t="s">
        <v>9</v>
      </c>
      <c r="D154" s="38" t="s">
        <v>40</v>
      </c>
      <c r="E154" s="40">
        <v>40</v>
      </c>
      <c r="F154" s="59">
        <f>QS5!C13</f>
        <v>3938.06</v>
      </c>
    </row>
    <row r="155" spans="1:6" s="20" customFormat="1" ht="12.75">
      <c r="A155" s="14"/>
      <c r="B155" s="15"/>
      <c r="C155" s="16"/>
      <c r="D155" s="38"/>
      <c r="E155" s="18">
        <v>28</v>
      </c>
      <c r="F155" s="39">
        <f>F154/220*168</f>
        <v>3007.25</v>
      </c>
    </row>
    <row r="156" spans="1:6" s="20" customFormat="1" ht="12.75">
      <c r="A156" s="14"/>
      <c r="B156" s="15"/>
      <c r="C156" s="16"/>
      <c r="D156" s="38"/>
      <c r="E156" s="18">
        <v>22</v>
      </c>
      <c r="F156" s="39">
        <f>F154/220*128</f>
        <v>2291.23</v>
      </c>
    </row>
    <row r="157" spans="1:6" s="20" customFormat="1" ht="12.75">
      <c r="A157" s="14"/>
      <c r="B157" s="15"/>
      <c r="C157" s="16"/>
      <c r="D157" s="38"/>
      <c r="E157" s="72">
        <v>20</v>
      </c>
      <c r="F157" s="73">
        <f>F154/220*120</f>
        <v>2148.03</v>
      </c>
    </row>
    <row r="158" spans="1:6" s="20" customFormat="1" ht="12.75" customHeight="1">
      <c r="A158" s="14" t="s">
        <v>117</v>
      </c>
      <c r="B158" s="15">
        <v>40</v>
      </c>
      <c r="C158" s="16" t="s">
        <v>9</v>
      </c>
      <c r="D158" s="38" t="s">
        <v>40</v>
      </c>
      <c r="E158" s="40">
        <v>40</v>
      </c>
      <c r="F158" s="59">
        <f>QS5!C13</f>
        <v>3938.06</v>
      </c>
    </row>
    <row r="159" spans="1:6" s="20" customFormat="1" ht="12.75">
      <c r="A159" s="14"/>
      <c r="B159" s="15"/>
      <c r="C159" s="16"/>
      <c r="D159" s="38"/>
      <c r="E159" s="18">
        <v>28</v>
      </c>
      <c r="F159" s="39">
        <f>F158/220*168</f>
        <v>3007.25</v>
      </c>
    </row>
    <row r="160" spans="1:6" s="20" customFormat="1" ht="12.75">
      <c r="A160" s="14"/>
      <c r="B160" s="15"/>
      <c r="C160" s="16"/>
      <c r="D160" s="38"/>
      <c r="E160" s="18">
        <v>22</v>
      </c>
      <c r="F160" s="39">
        <f>F158/220*128</f>
        <v>2291.23</v>
      </c>
    </row>
    <row r="161" spans="1:6" s="20" customFormat="1" ht="12.75" customHeight="1">
      <c r="A161" s="14" t="s">
        <v>118</v>
      </c>
      <c r="B161" s="15">
        <v>40</v>
      </c>
      <c r="C161" s="16" t="s">
        <v>9</v>
      </c>
      <c r="D161" s="38" t="s">
        <v>40</v>
      </c>
      <c r="E161" s="40">
        <v>40</v>
      </c>
      <c r="F161" s="59">
        <f>QS5!C13</f>
        <v>3938.06</v>
      </c>
    </row>
    <row r="162" spans="1:6" s="20" customFormat="1" ht="12.75">
      <c r="A162" s="14"/>
      <c r="B162" s="15"/>
      <c r="C162" s="16"/>
      <c r="D162" s="38"/>
      <c r="E162" s="18">
        <v>28</v>
      </c>
      <c r="F162" s="39">
        <f>F161/220*168</f>
        <v>3007.25</v>
      </c>
    </row>
    <row r="163" spans="1:6" s="20" customFormat="1" ht="12.75">
      <c r="A163" s="14"/>
      <c r="B163" s="15"/>
      <c r="C163" s="16"/>
      <c r="D163" s="38"/>
      <c r="E163" s="18">
        <v>20</v>
      </c>
      <c r="F163" s="39">
        <f>F161/220*120</f>
        <v>2148.03</v>
      </c>
    </row>
    <row r="164" spans="1:6" s="20" customFormat="1" ht="12.75" customHeight="1">
      <c r="A164" s="14" t="s">
        <v>119</v>
      </c>
      <c r="B164" s="15">
        <v>50</v>
      </c>
      <c r="C164" s="16" t="s">
        <v>9</v>
      </c>
      <c r="D164" s="38" t="s">
        <v>40</v>
      </c>
      <c r="E164" s="40">
        <v>40</v>
      </c>
      <c r="F164" s="59">
        <f>QS5!C13</f>
        <v>3938.06</v>
      </c>
    </row>
    <row r="165" spans="1:6" s="20" customFormat="1" ht="12.75">
      <c r="A165" s="14"/>
      <c r="B165" s="15"/>
      <c r="C165" s="16"/>
      <c r="D165" s="38"/>
      <c r="E165" s="18">
        <v>30</v>
      </c>
      <c r="F165" s="39">
        <f>F164/220*180</f>
        <v>3222.05</v>
      </c>
    </row>
    <row r="166" spans="1:6" s="20" customFormat="1" ht="12.75">
      <c r="A166" s="14"/>
      <c r="B166" s="15"/>
      <c r="C166" s="16"/>
      <c r="D166" s="38"/>
      <c r="E166" s="18">
        <v>20</v>
      </c>
      <c r="F166" s="39">
        <f>F164/220*120</f>
        <v>2148.03</v>
      </c>
    </row>
    <row r="167" spans="1:6" s="20" customFormat="1" ht="12.75" customHeight="1">
      <c r="A167" s="14" t="s">
        <v>120</v>
      </c>
      <c r="B167" s="60">
        <v>15</v>
      </c>
      <c r="C167" s="16" t="s">
        <v>9</v>
      </c>
      <c r="D167" s="38" t="s">
        <v>66</v>
      </c>
      <c r="E167" s="18">
        <v>40</v>
      </c>
      <c r="F167" s="39">
        <f>F168/180*220</f>
        <v>4957.6</v>
      </c>
    </row>
    <row r="168" spans="1:6" s="20" customFormat="1" ht="12.75">
      <c r="A168" s="14"/>
      <c r="B168" s="60"/>
      <c r="C168" s="16"/>
      <c r="D168" s="38"/>
      <c r="E168" s="40">
        <v>30</v>
      </c>
      <c r="F168" s="59">
        <f>QS5!C14</f>
        <v>4056.22</v>
      </c>
    </row>
    <row r="169" spans="1:6" s="20" customFormat="1" ht="12.75">
      <c r="A169" s="14" t="s">
        <v>121</v>
      </c>
      <c r="B169" s="15">
        <v>2</v>
      </c>
      <c r="C169" s="16" t="s">
        <v>9</v>
      </c>
      <c r="D169" s="17" t="s">
        <v>10</v>
      </c>
      <c r="E169" s="18">
        <v>40</v>
      </c>
      <c r="F169" s="39">
        <f>QS5!C9</f>
        <v>3498.92</v>
      </c>
    </row>
    <row r="170" spans="1:6" s="20" customFormat="1" ht="12.75">
      <c r="A170" s="14" t="s">
        <v>122</v>
      </c>
      <c r="B170" s="15">
        <v>3</v>
      </c>
      <c r="C170" s="16" t="s">
        <v>9</v>
      </c>
      <c r="D170" s="17" t="s">
        <v>10</v>
      </c>
      <c r="E170" s="18">
        <v>40</v>
      </c>
      <c r="F170" s="39">
        <f>QS5!C9</f>
        <v>3498.92</v>
      </c>
    </row>
    <row r="171" spans="1:6" s="20" customFormat="1" ht="12.75" customHeight="1">
      <c r="A171" s="14" t="s">
        <v>123</v>
      </c>
      <c r="B171" s="60">
        <v>30</v>
      </c>
      <c r="C171" s="16" t="s">
        <v>9</v>
      </c>
      <c r="D171" s="38" t="s">
        <v>66</v>
      </c>
      <c r="E171" s="18">
        <v>40</v>
      </c>
      <c r="F171" s="39">
        <f>F172/180*220</f>
        <v>4957.6</v>
      </c>
    </row>
    <row r="172" spans="1:6" s="20" customFormat="1" ht="12.75">
      <c r="A172" s="14"/>
      <c r="B172" s="60"/>
      <c r="C172" s="16"/>
      <c r="D172" s="38"/>
      <c r="E172" s="40">
        <v>30</v>
      </c>
      <c r="F172" s="59">
        <f>QS5!C14</f>
        <v>4056.22</v>
      </c>
    </row>
    <row r="173" spans="1:6" s="20" customFormat="1" ht="12.75">
      <c r="A173" s="14" t="s">
        <v>124</v>
      </c>
      <c r="B173" s="15">
        <v>10</v>
      </c>
      <c r="C173" s="37" t="s">
        <v>35</v>
      </c>
      <c r="D173" s="17" t="s">
        <v>25</v>
      </c>
      <c r="E173" s="18" t="s">
        <v>125</v>
      </c>
      <c r="F173" s="39">
        <f>QS1!C16</f>
        <v>1585.24</v>
      </c>
    </row>
    <row r="174" spans="1:6" s="20" customFormat="1" ht="12.75" customHeight="1">
      <c r="A174" s="14" t="s">
        <v>126</v>
      </c>
      <c r="B174" s="15">
        <v>4</v>
      </c>
      <c r="C174" s="16" t="s">
        <v>9</v>
      </c>
      <c r="D174" s="38" t="s">
        <v>127</v>
      </c>
      <c r="E174" s="18">
        <v>40</v>
      </c>
      <c r="F174" s="39">
        <f>F176/120*220</f>
        <v>11585.55</v>
      </c>
    </row>
    <row r="175" spans="1:6" s="20" customFormat="1" ht="12.75">
      <c r="A175" s="14"/>
      <c r="B175" s="15"/>
      <c r="C175" s="16"/>
      <c r="D175" s="38"/>
      <c r="E175" s="18">
        <v>30</v>
      </c>
      <c r="F175" s="39">
        <f>F176/120*180</f>
        <v>9479.09</v>
      </c>
    </row>
    <row r="176" spans="1:6" s="20" customFormat="1" ht="12.75">
      <c r="A176" s="14"/>
      <c r="B176" s="15"/>
      <c r="C176" s="16"/>
      <c r="D176" s="38"/>
      <c r="E176" s="40">
        <v>20</v>
      </c>
      <c r="F176" s="41">
        <f>QS5!C29</f>
        <v>6319.39</v>
      </c>
    </row>
    <row r="177" spans="1:6" s="20" customFormat="1" ht="12.75">
      <c r="A177" s="14" t="s">
        <v>128</v>
      </c>
      <c r="B177" s="15">
        <v>1</v>
      </c>
      <c r="C177" s="16" t="s">
        <v>9</v>
      </c>
      <c r="D177" s="17" t="s">
        <v>66</v>
      </c>
      <c r="E177" s="18">
        <v>40</v>
      </c>
      <c r="F177" s="19">
        <f>QS5!C14</f>
        <v>4056.22</v>
      </c>
    </row>
    <row r="178" spans="1:6" s="20" customFormat="1" ht="12.75">
      <c r="A178" s="14" t="s">
        <v>129</v>
      </c>
      <c r="B178" s="15">
        <v>15</v>
      </c>
      <c r="C178" s="16" t="s">
        <v>9</v>
      </c>
      <c r="D178" s="17" t="s">
        <v>82</v>
      </c>
      <c r="E178" s="18">
        <v>40</v>
      </c>
      <c r="F178" s="19">
        <f>QS5!C24</f>
        <v>5451.17</v>
      </c>
    </row>
    <row r="179" spans="1:6" s="20" customFormat="1" ht="12.75">
      <c r="A179" s="66" t="s">
        <v>130</v>
      </c>
      <c r="B179" s="67">
        <v>4</v>
      </c>
      <c r="C179" s="74" t="s">
        <v>97</v>
      </c>
      <c r="D179" s="17" t="s">
        <v>98</v>
      </c>
      <c r="E179" s="68">
        <v>40</v>
      </c>
      <c r="F179" s="75">
        <f>QS4!C9</f>
        <v>2500.68</v>
      </c>
    </row>
    <row r="180" spans="1:6" s="20" customFormat="1" ht="12.75">
      <c r="A180" s="63" t="s">
        <v>131</v>
      </c>
      <c r="B180" s="64">
        <v>2</v>
      </c>
      <c r="C180" s="65" t="s">
        <v>97</v>
      </c>
      <c r="D180" s="53" t="s">
        <v>98</v>
      </c>
      <c r="E180" s="54">
        <v>40</v>
      </c>
      <c r="F180" s="76">
        <f>QS4!C9</f>
        <v>2500.68</v>
      </c>
    </row>
    <row r="181" spans="1:6" s="20" customFormat="1" ht="23.25">
      <c r="A181" s="55" t="s">
        <v>132</v>
      </c>
      <c r="B181" s="77">
        <v>3</v>
      </c>
      <c r="C181" s="78" t="s">
        <v>133</v>
      </c>
      <c r="D181" s="17" t="s">
        <v>134</v>
      </c>
      <c r="E181" s="68">
        <v>40</v>
      </c>
      <c r="F181" s="79">
        <f>QS4!C21</f>
        <v>3565.35</v>
      </c>
    </row>
    <row r="182" spans="1:6" s="20" customFormat="1" ht="12.75">
      <c r="A182" s="66" t="s">
        <v>135</v>
      </c>
      <c r="B182" s="67">
        <v>5</v>
      </c>
      <c r="C182" s="74" t="s">
        <v>97</v>
      </c>
      <c r="D182" s="17" t="s">
        <v>98</v>
      </c>
      <c r="E182" s="68">
        <v>40</v>
      </c>
      <c r="F182" s="75">
        <f>QS4!C9</f>
        <v>2500.68</v>
      </c>
    </row>
    <row r="183" spans="1:6" s="20" customFormat="1" ht="12.75">
      <c r="A183" s="14" t="s">
        <v>136</v>
      </c>
      <c r="B183" s="15">
        <v>5</v>
      </c>
      <c r="C183" s="37" t="s">
        <v>97</v>
      </c>
      <c r="D183" s="17" t="s">
        <v>98</v>
      </c>
      <c r="E183" s="18">
        <v>40</v>
      </c>
      <c r="F183" s="19">
        <f>QS4!C9</f>
        <v>2500.68</v>
      </c>
    </row>
    <row r="184" spans="1:6" s="20" customFormat="1" ht="12.75">
      <c r="A184" s="14" t="s">
        <v>137</v>
      </c>
      <c r="B184" s="15">
        <v>80</v>
      </c>
      <c r="C184" s="37" t="s">
        <v>97</v>
      </c>
      <c r="D184" s="17" t="s">
        <v>98</v>
      </c>
      <c r="E184" s="18">
        <v>40</v>
      </c>
      <c r="F184" s="19">
        <f>QS4!C9</f>
        <v>2500.68</v>
      </c>
    </row>
    <row r="185" spans="1:6" s="20" customFormat="1" ht="12.75">
      <c r="A185" s="14" t="s">
        <v>138</v>
      </c>
      <c r="B185" s="15">
        <v>6</v>
      </c>
      <c r="C185" s="37" t="s">
        <v>97</v>
      </c>
      <c r="D185" s="17" t="s">
        <v>98</v>
      </c>
      <c r="E185" s="18">
        <v>40</v>
      </c>
      <c r="F185" s="19">
        <f>QS4!C9</f>
        <v>2500.68</v>
      </c>
    </row>
    <row r="186" spans="1:6" s="20" customFormat="1" ht="12.75">
      <c r="A186" s="14" t="s">
        <v>139</v>
      </c>
      <c r="B186" s="15">
        <v>4</v>
      </c>
      <c r="C186" s="37" t="s">
        <v>97</v>
      </c>
      <c r="D186" s="17" t="s">
        <v>98</v>
      </c>
      <c r="E186" s="18">
        <v>40</v>
      </c>
      <c r="F186" s="19">
        <f>QS4!C9</f>
        <v>2500.68</v>
      </c>
    </row>
    <row r="187" spans="1:6" s="20" customFormat="1" ht="12.75">
      <c r="A187" s="14" t="s">
        <v>140</v>
      </c>
      <c r="B187" s="15">
        <v>4</v>
      </c>
      <c r="C187" s="74" t="s">
        <v>133</v>
      </c>
      <c r="D187" s="17" t="s">
        <v>98</v>
      </c>
      <c r="E187" s="18">
        <v>40</v>
      </c>
      <c r="F187" s="19">
        <f>QS4!C9</f>
        <v>2500.68</v>
      </c>
    </row>
    <row r="188" spans="1:6" s="20" customFormat="1" ht="12.75">
      <c r="A188" s="14" t="s">
        <v>141</v>
      </c>
      <c r="B188" s="15">
        <v>3</v>
      </c>
      <c r="C188" s="16" t="s">
        <v>9</v>
      </c>
      <c r="D188" s="17" t="s">
        <v>82</v>
      </c>
      <c r="E188" s="18">
        <v>40</v>
      </c>
      <c r="F188" s="19">
        <f>QS5!C24</f>
        <v>5451.17</v>
      </c>
    </row>
  </sheetData>
  <sheetProtection selectLockedCells="1" selectUnlockedCells="1"/>
  <mergeCells count="194">
    <mergeCell ref="A5:F5"/>
    <mergeCell ref="A6:F6"/>
    <mergeCell ref="A9:A11"/>
    <mergeCell ref="B9:B11"/>
    <mergeCell ref="C9:C11"/>
    <mergeCell ref="D9:D11"/>
    <mergeCell ref="A27:A28"/>
    <mergeCell ref="B27:B28"/>
    <mergeCell ref="C27:C28"/>
    <mergeCell ref="D27:D28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6"/>
    <mergeCell ref="B85:B86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A93:A94"/>
    <mergeCell ref="B93:B94"/>
    <mergeCell ref="C93:C94"/>
    <mergeCell ref="D93:D94"/>
    <mergeCell ref="A95:A97"/>
    <mergeCell ref="B95:B97"/>
    <mergeCell ref="C95:C97"/>
    <mergeCell ref="D95:D97"/>
    <mergeCell ref="A100:A102"/>
    <mergeCell ref="B100:B102"/>
    <mergeCell ref="C100:C102"/>
    <mergeCell ref="D100:D102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9:A120"/>
    <mergeCell ref="B119:B120"/>
    <mergeCell ref="C119:C120"/>
    <mergeCell ref="D119:D120"/>
    <mergeCell ref="A126:A128"/>
    <mergeCell ref="B126:B128"/>
    <mergeCell ref="C126:C128"/>
    <mergeCell ref="D126:D128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A138:A140"/>
    <mergeCell ref="B138:B140"/>
    <mergeCell ref="C138:C140"/>
    <mergeCell ref="D138:D140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48:A149"/>
    <mergeCell ref="B148:B149"/>
    <mergeCell ref="C148:C149"/>
    <mergeCell ref="D148:D149"/>
    <mergeCell ref="A151:A153"/>
    <mergeCell ref="B151:B153"/>
    <mergeCell ref="C151:C153"/>
    <mergeCell ref="D151:D153"/>
    <mergeCell ref="A154:A157"/>
    <mergeCell ref="B154:B157"/>
    <mergeCell ref="C154:C157"/>
    <mergeCell ref="D154:D157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64:A166"/>
    <mergeCell ref="B164:B166"/>
    <mergeCell ref="C164:C166"/>
    <mergeCell ref="D164:D166"/>
    <mergeCell ref="A167:A168"/>
    <mergeCell ref="B167:B168"/>
    <mergeCell ref="C167:C168"/>
    <mergeCell ref="D167:D168"/>
    <mergeCell ref="A171:A172"/>
    <mergeCell ref="B171:B172"/>
    <mergeCell ref="C171:C172"/>
    <mergeCell ref="D171:D172"/>
    <mergeCell ref="A174:A176"/>
    <mergeCell ref="B174:B176"/>
    <mergeCell ref="C174:C176"/>
    <mergeCell ref="D174:D176"/>
  </mergeCells>
  <printOptions horizontalCentered="1"/>
  <pageMargins left="0.19652777777777777" right="0.19652777777777777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rowBreaks count="3" manualBreakCount="3">
    <brk id="60" max="255" man="1"/>
    <brk id="113" max="255" man="1"/>
    <brk id="1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" customWidth="1"/>
    <col min="2" max="2" width="11.421875" style="9" customWidth="1"/>
    <col min="3" max="3" width="8.7109375" style="80" customWidth="1"/>
    <col min="4" max="4" width="7.7109375" style="9" customWidth="1"/>
    <col min="5" max="5" width="11.421875" style="9" customWidth="1"/>
    <col min="6" max="6" width="8.7109375" style="80" customWidth="1"/>
    <col min="7" max="7" width="7.7109375" style="9" customWidth="1"/>
    <col min="8" max="8" width="11.421875" style="9" customWidth="1"/>
    <col min="9" max="9" width="8.7109375" style="80" customWidth="1"/>
    <col min="10" max="10" width="7.7109375" style="9" customWidth="1"/>
    <col min="11" max="11" width="11.421875" style="9" customWidth="1"/>
    <col min="12" max="12" width="9.7109375" style="9" customWidth="1"/>
  </cols>
  <sheetData>
    <row r="1" spans="1:12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0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0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20.25" customHeight="1">
      <c r="A6" s="82">
        <f>CONCATENATE("QUADRO SALARIAL 1 (QS1) - ",UPPER(Empregos!A6))</f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s="4" customFormat="1" ht="30.75" customHeight="1">
      <c r="A8" s="84" t="s">
        <v>142</v>
      </c>
      <c r="B8" s="84" t="s">
        <v>143</v>
      </c>
      <c r="C8" s="85" t="s">
        <v>7</v>
      </c>
      <c r="D8" s="84" t="s">
        <v>142</v>
      </c>
      <c r="E8" s="84" t="s">
        <v>143</v>
      </c>
      <c r="F8" s="85" t="s">
        <v>7</v>
      </c>
      <c r="G8" s="84" t="s">
        <v>142</v>
      </c>
      <c r="H8" s="84" t="s">
        <v>143</v>
      </c>
      <c r="I8" s="85" t="s">
        <v>7</v>
      </c>
      <c r="J8" s="84" t="s">
        <v>142</v>
      </c>
      <c r="K8" s="84" t="s">
        <v>143</v>
      </c>
      <c r="L8" s="86" t="s">
        <v>7</v>
      </c>
    </row>
    <row r="9" spans="1:12" ht="12.75">
      <c r="A9" s="87">
        <v>1</v>
      </c>
      <c r="B9" s="88">
        <v>1</v>
      </c>
      <c r="C9" s="89">
        <v>1288.99</v>
      </c>
      <c r="D9" s="87">
        <v>2</v>
      </c>
      <c r="E9" s="88">
        <v>1</v>
      </c>
      <c r="F9" s="89">
        <v>1675.67</v>
      </c>
      <c r="G9" s="87">
        <v>3</v>
      </c>
      <c r="H9" s="88">
        <v>1</v>
      </c>
      <c r="I9" s="89">
        <v>2513.48</v>
      </c>
      <c r="J9" s="87">
        <v>4</v>
      </c>
      <c r="K9" s="88">
        <v>1</v>
      </c>
      <c r="L9" s="89">
        <v>3267.52</v>
      </c>
    </row>
    <row r="10" spans="1:12" ht="12.75">
      <c r="A10" s="87"/>
      <c r="B10" s="88">
        <v>2</v>
      </c>
      <c r="C10" s="89">
        <v>1327.63</v>
      </c>
      <c r="D10" s="87"/>
      <c r="E10" s="88">
        <v>2</v>
      </c>
      <c r="F10" s="89">
        <v>1725.94</v>
      </c>
      <c r="G10" s="87"/>
      <c r="H10" s="88">
        <v>2</v>
      </c>
      <c r="I10" s="89">
        <v>2588.9</v>
      </c>
      <c r="J10" s="87"/>
      <c r="K10" s="88">
        <v>2</v>
      </c>
      <c r="L10" s="89">
        <v>3365.56</v>
      </c>
    </row>
    <row r="11" spans="1:12" ht="12.75">
      <c r="A11" s="87"/>
      <c r="B11" s="88">
        <v>3</v>
      </c>
      <c r="C11" s="89">
        <v>1367.48</v>
      </c>
      <c r="D11" s="87"/>
      <c r="E11" s="88">
        <v>3</v>
      </c>
      <c r="F11" s="89">
        <v>1777.72</v>
      </c>
      <c r="G11" s="87"/>
      <c r="H11" s="88">
        <v>3</v>
      </c>
      <c r="I11" s="89">
        <v>2666.59</v>
      </c>
      <c r="J11" s="87"/>
      <c r="K11" s="88">
        <v>3</v>
      </c>
      <c r="L11" s="89">
        <v>3466.5</v>
      </c>
    </row>
    <row r="12" spans="1:12" ht="12.75">
      <c r="A12" s="87"/>
      <c r="B12" s="88">
        <v>4</v>
      </c>
      <c r="C12" s="89">
        <v>1408.5</v>
      </c>
      <c r="D12" s="87"/>
      <c r="E12" s="88">
        <v>4</v>
      </c>
      <c r="F12" s="89">
        <v>1831.04</v>
      </c>
      <c r="G12" s="87"/>
      <c r="H12" s="88">
        <v>4</v>
      </c>
      <c r="I12" s="89">
        <v>2746.55</v>
      </c>
      <c r="J12" s="87"/>
      <c r="K12" s="88">
        <v>4</v>
      </c>
      <c r="L12" s="89">
        <v>3570.53</v>
      </c>
    </row>
    <row r="13" spans="1:12" ht="12.75">
      <c r="A13" s="87"/>
      <c r="B13" s="88">
        <v>5</v>
      </c>
      <c r="C13" s="89">
        <v>1450.74</v>
      </c>
      <c r="D13" s="87"/>
      <c r="E13" s="88">
        <v>5</v>
      </c>
      <c r="F13" s="89">
        <v>1885.99</v>
      </c>
      <c r="G13" s="87"/>
      <c r="H13" s="88">
        <v>5</v>
      </c>
      <c r="I13" s="89">
        <v>2828.96</v>
      </c>
      <c r="J13" s="87"/>
      <c r="K13" s="88">
        <v>5</v>
      </c>
      <c r="L13" s="89">
        <v>3677.63</v>
      </c>
    </row>
    <row r="14" spans="1:12" ht="12.75">
      <c r="A14" s="87"/>
      <c r="B14" s="88">
        <v>6</v>
      </c>
      <c r="C14" s="89">
        <v>1494.25</v>
      </c>
      <c r="D14" s="87"/>
      <c r="E14" s="88">
        <v>6</v>
      </c>
      <c r="F14" s="89">
        <v>1942.57</v>
      </c>
      <c r="G14" s="87"/>
      <c r="H14" s="88">
        <v>6</v>
      </c>
      <c r="I14" s="89">
        <v>2913.83</v>
      </c>
      <c r="J14" s="87"/>
      <c r="K14" s="88">
        <v>6</v>
      </c>
      <c r="L14" s="89">
        <v>3787.97</v>
      </c>
    </row>
    <row r="15" spans="1:12" ht="12.75">
      <c r="A15" s="87"/>
      <c r="B15" s="88">
        <v>7</v>
      </c>
      <c r="C15" s="89">
        <v>1539.11</v>
      </c>
      <c r="D15" s="87"/>
      <c r="E15" s="88">
        <v>7</v>
      </c>
      <c r="F15" s="89">
        <v>2000.82</v>
      </c>
      <c r="G15" s="87"/>
      <c r="H15" s="88">
        <v>7</v>
      </c>
      <c r="I15" s="89">
        <v>3001.23</v>
      </c>
      <c r="J15" s="87"/>
      <c r="K15" s="88">
        <v>7</v>
      </c>
      <c r="L15" s="89">
        <v>3901.57</v>
      </c>
    </row>
    <row r="16" spans="1:12" ht="12.75">
      <c r="A16" s="87"/>
      <c r="B16" s="88">
        <v>8</v>
      </c>
      <c r="C16" s="89">
        <v>1585.24</v>
      </c>
      <c r="D16" s="87"/>
      <c r="E16" s="88">
        <v>8</v>
      </c>
      <c r="F16" s="89">
        <v>2060.86</v>
      </c>
      <c r="G16" s="87"/>
      <c r="H16" s="88">
        <v>8</v>
      </c>
      <c r="I16" s="89">
        <v>3091.29</v>
      </c>
      <c r="J16" s="87"/>
      <c r="K16" s="88">
        <v>8</v>
      </c>
      <c r="L16" s="89">
        <v>4018.64</v>
      </c>
    </row>
    <row r="17" spans="1:12" ht="12.75">
      <c r="A17" s="87"/>
      <c r="B17" s="88">
        <v>9</v>
      </c>
      <c r="C17" s="89">
        <v>1632.82</v>
      </c>
      <c r="D17" s="87"/>
      <c r="E17" s="88">
        <v>9</v>
      </c>
      <c r="F17" s="89">
        <v>2122.66</v>
      </c>
      <c r="G17" s="87"/>
      <c r="H17" s="88">
        <v>9</v>
      </c>
      <c r="I17" s="89">
        <v>3184.01</v>
      </c>
      <c r="J17" s="87"/>
      <c r="K17" s="88">
        <v>9</v>
      </c>
      <c r="L17" s="89">
        <v>4139.19</v>
      </c>
    </row>
    <row r="18" spans="1:12" ht="12.75">
      <c r="A18" s="87"/>
      <c r="B18" s="88">
        <v>10</v>
      </c>
      <c r="C18" s="89">
        <v>1681.8</v>
      </c>
      <c r="D18" s="87"/>
      <c r="E18" s="88">
        <v>10</v>
      </c>
      <c r="F18" s="89">
        <v>2186.34</v>
      </c>
      <c r="G18" s="87"/>
      <c r="H18" s="88">
        <v>10</v>
      </c>
      <c r="I18" s="89">
        <v>3279.54</v>
      </c>
      <c r="J18" s="87"/>
      <c r="K18" s="88">
        <v>10</v>
      </c>
      <c r="L18" s="89">
        <v>4263.37</v>
      </c>
    </row>
    <row r="19" spans="1:12" ht="12.75">
      <c r="A19" s="87"/>
      <c r="B19" s="88">
        <v>11</v>
      </c>
      <c r="C19" s="89">
        <v>1732.26</v>
      </c>
      <c r="D19" s="87"/>
      <c r="E19" s="88">
        <v>11</v>
      </c>
      <c r="F19" s="89">
        <v>2251.94</v>
      </c>
      <c r="G19" s="87"/>
      <c r="H19" s="90"/>
      <c r="I19" s="90"/>
      <c r="J19" s="87"/>
      <c r="K19" s="90"/>
      <c r="L19" s="90"/>
    </row>
    <row r="20" spans="1:12" ht="12.75">
      <c r="A20" s="87"/>
      <c r="B20" s="88">
        <v>12</v>
      </c>
      <c r="C20" s="89">
        <v>1784.25</v>
      </c>
      <c r="D20" s="87"/>
      <c r="E20" s="88">
        <v>12</v>
      </c>
      <c r="F20" s="89">
        <v>2319.5</v>
      </c>
      <c r="G20" s="87"/>
      <c r="H20" s="90"/>
      <c r="I20" s="90"/>
      <c r="J20" s="87"/>
      <c r="K20" s="90"/>
      <c r="L20" s="90"/>
    </row>
    <row r="21" spans="1:12" ht="12.75">
      <c r="A21" s="87"/>
      <c r="B21" s="88">
        <v>13</v>
      </c>
      <c r="C21" s="89">
        <v>1837.77</v>
      </c>
      <c r="D21" s="87"/>
      <c r="E21" s="88">
        <v>13</v>
      </c>
      <c r="F21" s="89">
        <v>2389.07</v>
      </c>
      <c r="G21" s="87"/>
      <c r="H21" s="90"/>
      <c r="I21" s="90"/>
      <c r="J21" s="87"/>
      <c r="K21" s="90"/>
      <c r="L21" s="90"/>
    </row>
    <row r="22" spans="1:12" ht="12.75">
      <c r="A22" s="87"/>
      <c r="B22" s="88">
        <v>14</v>
      </c>
      <c r="C22" s="89">
        <v>1892.86</v>
      </c>
      <c r="D22" s="87"/>
      <c r="E22" s="88">
        <v>14</v>
      </c>
      <c r="F22" s="89">
        <v>2460.75</v>
      </c>
      <c r="G22" s="87"/>
      <c r="H22" s="90"/>
      <c r="I22" s="90"/>
      <c r="J22" s="87"/>
      <c r="K22" s="90"/>
      <c r="L22" s="90"/>
    </row>
    <row r="23" spans="1:12" ht="12.75">
      <c r="A23" s="87"/>
      <c r="B23" s="88">
        <v>15</v>
      </c>
      <c r="C23" s="89">
        <v>1949.66</v>
      </c>
      <c r="D23" s="87"/>
      <c r="E23" s="88">
        <v>15</v>
      </c>
      <c r="F23" s="89">
        <v>2534.56</v>
      </c>
      <c r="G23" s="87"/>
      <c r="H23" s="90"/>
      <c r="I23" s="90"/>
      <c r="J23" s="87"/>
      <c r="K23" s="90"/>
      <c r="L23" s="90"/>
    </row>
    <row r="24" spans="1:12" ht="12.75">
      <c r="A24" s="87"/>
      <c r="B24" s="88">
        <v>16</v>
      </c>
      <c r="C24" s="89">
        <v>2008.15</v>
      </c>
      <c r="D24" s="87"/>
      <c r="E24" s="88">
        <v>16</v>
      </c>
      <c r="F24" s="89">
        <v>2610.58</v>
      </c>
      <c r="G24" s="87"/>
      <c r="H24" s="90"/>
      <c r="I24" s="90"/>
      <c r="J24" s="87"/>
      <c r="K24" s="90"/>
      <c r="L24" s="90"/>
    </row>
    <row r="25" spans="1:12" ht="12.75">
      <c r="A25" s="87"/>
      <c r="B25" s="88">
        <v>17</v>
      </c>
      <c r="C25" s="89">
        <v>2068.41</v>
      </c>
      <c r="D25" s="87"/>
      <c r="E25" s="88">
        <v>17</v>
      </c>
      <c r="F25" s="89">
        <v>2688.92</v>
      </c>
      <c r="G25" s="87"/>
      <c r="H25" s="90"/>
      <c r="I25" s="90"/>
      <c r="J25" s="87"/>
      <c r="K25" s="90"/>
      <c r="L25" s="90"/>
    </row>
    <row r="26" spans="1:12" ht="12.75">
      <c r="A26" s="87"/>
      <c r="B26" s="88">
        <v>18</v>
      </c>
      <c r="C26" s="89">
        <v>2130.46</v>
      </c>
      <c r="D26" s="87"/>
      <c r="E26" s="88">
        <v>18</v>
      </c>
      <c r="F26" s="89">
        <v>2769.59</v>
      </c>
      <c r="G26" s="87"/>
      <c r="H26" s="90"/>
      <c r="I26" s="90"/>
      <c r="J26" s="87"/>
      <c r="K26" s="90"/>
      <c r="L26" s="90"/>
    </row>
    <row r="27" spans="1:12" ht="12.75">
      <c r="A27" s="87"/>
      <c r="B27" s="88">
        <v>19</v>
      </c>
      <c r="C27" s="89">
        <v>2194.37</v>
      </c>
      <c r="D27" s="87"/>
      <c r="E27" s="90"/>
      <c r="F27" s="90"/>
      <c r="G27" s="87"/>
      <c r="H27" s="90"/>
      <c r="I27" s="90"/>
      <c r="J27" s="87"/>
      <c r="K27" s="90"/>
      <c r="L27" s="90"/>
    </row>
    <row r="28" spans="1:12" ht="12.75">
      <c r="A28" s="87"/>
      <c r="B28" s="88">
        <v>20</v>
      </c>
      <c r="C28" s="89">
        <v>2260.19</v>
      </c>
      <c r="D28" s="87"/>
      <c r="E28" s="90"/>
      <c r="F28" s="90"/>
      <c r="G28" s="87"/>
      <c r="H28" s="90"/>
      <c r="I28" s="90"/>
      <c r="J28" s="87"/>
      <c r="K28" s="90"/>
      <c r="L28" s="90"/>
    </row>
    <row r="29" spans="1:12" ht="12.75">
      <c r="A29" s="87"/>
      <c r="B29" s="88">
        <v>21</v>
      </c>
      <c r="C29" s="89">
        <v>2328.01</v>
      </c>
      <c r="D29" s="87"/>
      <c r="E29" s="90"/>
      <c r="F29" s="90"/>
      <c r="G29" s="87"/>
      <c r="H29" s="90"/>
      <c r="I29" s="90"/>
      <c r="J29" s="87"/>
      <c r="K29" s="90"/>
      <c r="L29" s="90"/>
    </row>
    <row r="30" spans="1:12" ht="12.75">
      <c r="A30" s="87"/>
      <c r="B30" s="88">
        <v>22</v>
      </c>
      <c r="C30" s="89">
        <v>2397.83</v>
      </c>
      <c r="D30" s="87"/>
      <c r="E30" s="90"/>
      <c r="F30" s="90"/>
      <c r="G30" s="87"/>
      <c r="H30" s="90"/>
      <c r="I30" s="90"/>
      <c r="J30" s="87"/>
      <c r="K30" s="90"/>
      <c r="L30" s="90"/>
    </row>
    <row r="31" spans="1:12" ht="12.75">
      <c r="A31" s="87"/>
      <c r="B31" s="88">
        <v>23</v>
      </c>
      <c r="C31" s="89">
        <v>2469.78</v>
      </c>
      <c r="D31" s="87"/>
      <c r="E31" s="90"/>
      <c r="F31" s="90"/>
      <c r="G31" s="87"/>
      <c r="H31" s="90"/>
      <c r="I31" s="90"/>
      <c r="J31" s="87"/>
      <c r="K31" s="90"/>
      <c r="L31" s="90"/>
    </row>
    <row r="32" spans="1:12" ht="12.75">
      <c r="A32" s="87"/>
      <c r="B32" s="88">
        <v>24</v>
      </c>
      <c r="C32" s="89">
        <v>2543.89</v>
      </c>
      <c r="D32" s="87"/>
      <c r="E32" s="90"/>
      <c r="F32" s="90"/>
      <c r="G32" s="87"/>
      <c r="H32" s="90"/>
      <c r="I32" s="90"/>
      <c r="J32" s="87"/>
      <c r="K32" s="90"/>
      <c r="L32" s="90"/>
    </row>
    <row r="33" spans="1:12" ht="12.75">
      <c r="A33" s="87"/>
      <c r="B33" s="88">
        <v>25</v>
      </c>
      <c r="C33" s="89">
        <v>2620.2</v>
      </c>
      <c r="D33" s="87"/>
      <c r="E33" s="90"/>
      <c r="F33" s="90"/>
      <c r="G33" s="87"/>
      <c r="H33" s="90"/>
      <c r="I33" s="90"/>
      <c r="J33" s="87"/>
      <c r="K33" s="90"/>
      <c r="L33" s="9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1" customWidth="1"/>
    <col min="2" max="2" width="11.421875" style="91" customWidth="1"/>
    <col min="3" max="3" width="8.7109375" style="92" customWidth="1"/>
    <col min="4" max="4" width="7.7109375" style="91" customWidth="1"/>
    <col min="5" max="5" width="11.421875" style="91" customWidth="1"/>
    <col min="6" max="6" width="8.7109375" style="92" customWidth="1"/>
    <col min="7" max="7" width="7.7109375" style="91" customWidth="1"/>
    <col min="8" max="8" width="11.421875" style="91" customWidth="1"/>
    <col min="9" max="9" width="8.7109375" style="92" customWidth="1"/>
    <col min="10" max="10" width="7.7109375" style="91" customWidth="1"/>
    <col min="11" max="11" width="11.421875" style="91" customWidth="1"/>
    <col min="12" max="12" width="9.7109375" style="92" customWidth="1"/>
    <col min="13" max="227" width="11.57421875" style="4" customWidth="1"/>
  </cols>
  <sheetData>
    <row r="1" spans="1:224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82">
        <f>CONCATENATE("QUADRO SALARIAL 2 (QS2) - ",UPPER(Empregos!A6))</f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0.75" customHeight="1">
      <c r="A8" s="84" t="s">
        <v>142</v>
      </c>
      <c r="B8" s="84" t="s">
        <v>143</v>
      </c>
      <c r="C8" s="85" t="s">
        <v>7</v>
      </c>
      <c r="D8" s="84" t="s">
        <v>142</v>
      </c>
      <c r="E8" s="84" t="s">
        <v>143</v>
      </c>
      <c r="F8" s="85" t="s">
        <v>7</v>
      </c>
      <c r="G8" s="84" t="s">
        <v>142</v>
      </c>
      <c r="H8" s="84" t="s">
        <v>143</v>
      </c>
      <c r="I8" s="85" t="s">
        <v>7</v>
      </c>
      <c r="J8" s="84" t="s">
        <v>142</v>
      </c>
      <c r="K8" s="84" t="s">
        <v>143</v>
      </c>
      <c r="L8" s="85" t="s">
        <v>7</v>
      </c>
    </row>
    <row r="9" spans="1:12" ht="12.75">
      <c r="A9" s="87">
        <v>1</v>
      </c>
      <c r="B9" s="88">
        <v>1</v>
      </c>
      <c r="C9" s="94">
        <v>1813.71</v>
      </c>
      <c r="D9" s="87">
        <v>2</v>
      </c>
      <c r="E9" s="88">
        <v>1</v>
      </c>
      <c r="F9" s="94">
        <v>2720.55</v>
      </c>
      <c r="G9" s="87">
        <v>3</v>
      </c>
      <c r="H9" s="88">
        <v>1</v>
      </c>
      <c r="I9" s="94">
        <v>3456.2</v>
      </c>
      <c r="J9" s="87">
        <v>4</v>
      </c>
      <c r="K9" s="88">
        <v>1</v>
      </c>
      <c r="L9" s="94">
        <v>4493.07</v>
      </c>
    </row>
    <row r="10" spans="1:12" ht="12.75">
      <c r="A10" s="87"/>
      <c r="B10" s="88">
        <v>2</v>
      </c>
      <c r="C10" s="94">
        <v>1868.12</v>
      </c>
      <c r="D10" s="87"/>
      <c r="E10" s="88">
        <v>2</v>
      </c>
      <c r="F10" s="94">
        <v>2802.16</v>
      </c>
      <c r="G10" s="87"/>
      <c r="H10" s="88">
        <v>2</v>
      </c>
      <c r="I10" s="94">
        <v>3559.87</v>
      </c>
      <c r="J10" s="87"/>
      <c r="K10" s="88">
        <v>2</v>
      </c>
      <c r="L10" s="94">
        <v>4627.86</v>
      </c>
    </row>
    <row r="11" spans="1:12" ht="12.75">
      <c r="A11" s="87"/>
      <c r="B11" s="88">
        <v>3</v>
      </c>
      <c r="C11" s="94">
        <v>1924.15</v>
      </c>
      <c r="D11" s="87"/>
      <c r="E11" s="88">
        <v>3</v>
      </c>
      <c r="F11" s="94">
        <v>2886.25</v>
      </c>
      <c r="G11" s="87"/>
      <c r="H11" s="88">
        <v>3</v>
      </c>
      <c r="I11" s="94">
        <v>3666.7</v>
      </c>
      <c r="J11" s="87"/>
      <c r="K11" s="88">
        <v>3</v>
      </c>
      <c r="L11" s="94">
        <v>4766.7</v>
      </c>
    </row>
    <row r="12" spans="1:12" ht="12.75">
      <c r="A12" s="87"/>
      <c r="B12" s="88">
        <v>4</v>
      </c>
      <c r="C12" s="94">
        <v>1981.89</v>
      </c>
      <c r="D12" s="87"/>
      <c r="E12" s="88">
        <v>4</v>
      </c>
      <c r="F12" s="94">
        <v>2972.8</v>
      </c>
      <c r="G12" s="87"/>
      <c r="H12" s="88">
        <v>4</v>
      </c>
      <c r="I12" s="94">
        <v>3776.69</v>
      </c>
      <c r="J12" s="87"/>
      <c r="K12" s="88">
        <v>4</v>
      </c>
      <c r="L12" s="94">
        <v>4909.7</v>
      </c>
    </row>
    <row r="13" spans="1:12" ht="12.75">
      <c r="A13" s="87"/>
      <c r="B13" s="88">
        <v>5</v>
      </c>
      <c r="C13" s="94">
        <v>2041.33</v>
      </c>
      <c r="D13" s="87"/>
      <c r="E13" s="88">
        <v>5</v>
      </c>
      <c r="F13" s="94">
        <v>3062.03</v>
      </c>
      <c r="G13" s="87"/>
      <c r="H13" s="88">
        <v>5</v>
      </c>
      <c r="I13" s="94">
        <v>3890.03</v>
      </c>
      <c r="J13" s="87"/>
      <c r="K13" s="88">
        <v>5</v>
      </c>
      <c r="L13" s="94">
        <v>5056.99</v>
      </c>
    </row>
    <row r="14" spans="1:12" ht="12.75">
      <c r="A14" s="87"/>
      <c r="B14" s="88">
        <v>6</v>
      </c>
      <c r="C14" s="94">
        <v>2102.59</v>
      </c>
      <c r="D14" s="87"/>
      <c r="E14" s="88">
        <v>6</v>
      </c>
      <c r="F14" s="94">
        <v>3153.84</v>
      </c>
      <c r="G14" s="87"/>
      <c r="H14" s="88">
        <v>6</v>
      </c>
      <c r="I14" s="94">
        <v>4006.73</v>
      </c>
      <c r="J14" s="87"/>
      <c r="K14" s="88">
        <v>6</v>
      </c>
      <c r="L14" s="94">
        <v>5208.7</v>
      </c>
    </row>
    <row r="15" spans="1:12" ht="12.75">
      <c r="A15" s="87"/>
      <c r="B15" s="88">
        <v>7</v>
      </c>
      <c r="C15" s="94">
        <v>2165.64</v>
      </c>
      <c r="D15" s="87"/>
      <c r="E15" s="88">
        <v>7</v>
      </c>
      <c r="F15" s="94">
        <v>3248.48</v>
      </c>
      <c r="G15" s="87"/>
      <c r="H15" s="88">
        <v>7</v>
      </c>
      <c r="I15" s="94">
        <v>4126.92</v>
      </c>
      <c r="J15" s="87"/>
      <c r="K15" s="88">
        <v>7</v>
      </c>
      <c r="L15" s="94">
        <v>5364.99</v>
      </c>
    </row>
    <row r="16" spans="1:12" ht="12.75">
      <c r="A16" s="87"/>
      <c r="B16" s="88">
        <v>8</v>
      </c>
      <c r="C16" s="94">
        <v>2230.65</v>
      </c>
      <c r="D16" s="87"/>
      <c r="E16" s="88">
        <v>8</v>
      </c>
      <c r="F16" s="94">
        <v>3345.94</v>
      </c>
      <c r="G16" s="87"/>
      <c r="H16" s="88">
        <v>8</v>
      </c>
      <c r="I16" s="94">
        <v>4250.7</v>
      </c>
      <c r="J16" s="87"/>
      <c r="K16" s="88">
        <v>8</v>
      </c>
      <c r="L16" s="94">
        <v>5525.92</v>
      </c>
    </row>
    <row r="17" spans="1:12" ht="12.75">
      <c r="A17" s="87"/>
      <c r="B17" s="88">
        <v>9</v>
      </c>
      <c r="C17" s="94">
        <v>2297.53</v>
      </c>
      <c r="D17" s="87"/>
      <c r="E17" s="88">
        <v>9</v>
      </c>
      <c r="F17" s="94">
        <v>3446.33</v>
      </c>
      <c r="G17" s="87"/>
      <c r="H17" s="88">
        <v>9</v>
      </c>
      <c r="I17" s="94">
        <v>4378.22</v>
      </c>
      <c r="J17" s="87"/>
      <c r="K17" s="88">
        <v>9</v>
      </c>
      <c r="L17" s="94">
        <v>5691.67</v>
      </c>
    </row>
    <row r="18" spans="1:12" ht="12.75">
      <c r="A18" s="87"/>
      <c r="B18" s="88">
        <v>10</v>
      </c>
      <c r="C18" s="94">
        <v>2366.46</v>
      </c>
      <c r="D18" s="87"/>
      <c r="E18" s="88">
        <v>10</v>
      </c>
      <c r="F18" s="94">
        <v>3549.7</v>
      </c>
      <c r="G18" s="87"/>
      <c r="H18" s="88">
        <v>10</v>
      </c>
      <c r="I18" s="94">
        <v>4509.54</v>
      </c>
      <c r="J18" s="87"/>
      <c r="K18" s="88">
        <v>10</v>
      </c>
      <c r="L18" s="94">
        <v>5862.44</v>
      </c>
    </row>
    <row r="19" spans="1:12" ht="12.75">
      <c r="A19" s="87"/>
      <c r="B19" s="88">
        <v>11</v>
      </c>
      <c r="C19" s="94">
        <v>2437.48</v>
      </c>
      <c r="D19" s="87"/>
      <c r="E19" s="88">
        <v>11</v>
      </c>
      <c r="F19" s="94">
        <v>3656.19</v>
      </c>
      <c r="G19" s="87"/>
      <c r="H19" s="95"/>
      <c r="I19" s="95"/>
      <c r="J19" s="87"/>
      <c r="K19" s="95"/>
      <c r="L19" s="95"/>
    </row>
    <row r="20" spans="1:12" ht="12.75">
      <c r="A20" s="87"/>
      <c r="B20" s="88">
        <v>12</v>
      </c>
      <c r="C20" s="94">
        <v>2510.62</v>
      </c>
      <c r="D20" s="87"/>
      <c r="E20" s="88">
        <v>12</v>
      </c>
      <c r="F20" s="94">
        <v>3765.89</v>
      </c>
      <c r="G20" s="87"/>
      <c r="H20" s="95"/>
      <c r="I20" s="95"/>
      <c r="J20" s="87"/>
      <c r="K20" s="95"/>
      <c r="L20" s="95"/>
    </row>
    <row r="21" spans="1:12" ht="12.75">
      <c r="A21" s="87"/>
      <c r="B21" s="88">
        <v>13</v>
      </c>
      <c r="C21" s="94">
        <v>2585.89</v>
      </c>
      <c r="D21" s="87"/>
      <c r="E21" s="88">
        <v>13</v>
      </c>
      <c r="F21" s="94">
        <v>3878.82</v>
      </c>
      <c r="G21" s="87"/>
      <c r="H21" s="95"/>
      <c r="I21" s="95"/>
      <c r="J21" s="87"/>
      <c r="K21" s="95"/>
      <c r="L21" s="95"/>
    </row>
    <row r="22" spans="1:12" ht="12.75">
      <c r="A22" s="87"/>
      <c r="B22" s="88">
        <v>14</v>
      </c>
      <c r="C22" s="94">
        <v>2663.48</v>
      </c>
      <c r="D22" s="87"/>
      <c r="E22" s="88">
        <v>14</v>
      </c>
      <c r="F22" s="94">
        <v>3995.21</v>
      </c>
      <c r="G22" s="87"/>
      <c r="H22" s="95"/>
      <c r="I22" s="95"/>
      <c r="J22" s="87"/>
      <c r="K22" s="95"/>
      <c r="L22" s="95"/>
    </row>
    <row r="23" spans="1:12" ht="12.75">
      <c r="A23" s="87"/>
      <c r="B23" s="88">
        <v>15</v>
      </c>
      <c r="C23" s="94">
        <v>2743.41</v>
      </c>
      <c r="D23" s="87"/>
      <c r="E23" s="88">
        <v>15</v>
      </c>
      <c r="F23" s="94">
        <v>4115.07</v>
      </c>
      <c r="G23" s="87"/>
      <c r="H23" s="95"/>
      <c r="I23" s="95"/>
      <c r="J23" s="87"/>
      <c r="K23" s="95"/>
      <c r="L23" s="95"/>
    </row>
    <row r="24" spans="1:12" ht="12.75">
      <c r="A24" s="87"/>
      <c r="B24" s="88">
        <v>16</v>
      </c>
      <c r="C24" s="94">
        <v>2825.71</v>
      </c>
      <c r="D24" s="87"/>
      <c r="E24" s="88">
        <v>16</v>
      </c>
      <c r="F24" s="94">
        <v>4238.52</v>
      </c>
      <c r="G24" s="87"/>
      <c r="H24" s="95"/>
      <c r="I24" s="95"/>
      <c r="J24" s="87"/>
      <c r="K24" s="95"/>
      <c r="L24" s="95"/>
    </row>
    <row r="25" spans="1:12" ht="12.75">
      <c r="A25" s="87"/>
      <c r="B25" s="88">
        <v>17</v>
      </c>
      <c r="C25" s="94">
        <v>2910.44</v>
      </c>
      <c r="D25" s="87"/>
      <c r="E25" s="88">
        <v>17</v>
      </c>
      <c r="F25" s="94">
        <v>4365.7</v>
      </c>
      <c r="G25" s="87"/>
      <c r="H25" s="95"/>
      <c r="I25" s="95"/>
      <c r="J25" s="87"/>
      <c r="K25" s="95"/>
      <c r="L25" s="95"/>
    </row>
    <row r="26" spans="1:12" ht="12.75">
      <c r="A26" s="87"/>
      <c r="B26" s="88">
        <v>18</v>
      </c>
      <c r="C26" s="94">
        <v>2997.79</v>
      </c>
      <c r="D26" s="87"/>
      <c r="E26" s="88">
        <v>18</v>
      </c>
      <c r="F26" s="94">
        <v>4496.64</v>
      </c>
      <c r="G26" s="87"/>
      <c r="H26" s="95"/>
      <c r="I26" s="95"/>
      <c r="J26" s="87"/>
      <c r="K26" s="95"/>
      <c r="L26" s="95"/>
    </row>
    <row r="27" spans="1:12" ht="12.75">
      <c r="A27" s="87"/>
      <c r="B27" s="88">
        <v>19</v>
      </c>
      <c r="C27" s="94">
        <v>3087.74</v>
      </c>
      <c r="D27" s="87"/>
      <c r="E27" s="95"/>
      <c r="F27" s="95"/>
      <c r="G27" s="87"/>
      <c r="H27" s="95"/>
      <c r="I27" s="95"/>
      <c r="J27" s="87"/>
      <c r="K27" s="95"/>
      <c r="L27" s="95"/>
    </row>
    <row r="28" spans="1:12" ht="12.75">
      <c r="A28" s="87"/>
      <c r="B28" s="88">
        <v>20</v>
      </c>
      <c r="C28" s="94">
        <v>3180.35</v>
      </c>
      <c r="D28" s="87"/>
      <c r="E28" s="95"/>
      <c r="F28" s="95"/>
      <c r="G28" s="87"/>
      <c r="H28" s="95"/>
      <c r="I28" s="95"/>
      <c r="J28" s="87"/>
      <c r="K28" s="95"/>
      <c r="L28" s="95"/>
    </row>
    <row r="29" spans="1:12" ht="12.75">
      <c r="A29" s="87"/>
      <c r="B29" s="88">
        <v>21</v>
      </c>
      <c r="C29" s="94">
        <v>3275.75</v>
      </c>
      <c r="D29" s="87"/>
      <c r="E29" s="95"/>
      <c r="F29" s="95"/>
      <c r="G29" s="87"/>
      <c r="H29" s="95"/>
      <c r="I29" s="95"/>
      <c r="J29" s="87"/>
      <c r="K29" s="95"/>
      <c r="L29" s="95"/>
    </row>
    <row r="30" spans="1:12" ht="12.75">
      <c r="A30" s="87"/>
      <c r="B30" s="88">
        <v>22</v>
      </c>
      <c r="C30" s="94">
        <v>3374.02</v>
      </c>
      <c r="D30" s="87"/>
      <c r="E30" s="95"/>
      <c r="F30" s="95"/>
      <c r="G30" s="87"/>
      <c r="H30" s="95"/>
      <c r="I30" s="95"/>
      <c r="J30" s="87"/>
      <c r="K30" s="95"/>
      <c r="L30" s="95"/>
    </row>
    <row r="31" spans="1:12" ht="12.75">
      <c r="A31" s="87"/>
      <c r="B31" s="88">
        <v>23</v>
      </c>
      <c r="C31" s="94">
        <v>3475.22</v>
      </c>
      <c r="D31" s="87"/>
      <c r="E31" s="95"/>
      <c r="F31" s="95"/>
      <c r="G31" s="87"/>
      <c r="H31" s="95"/>
      <c r="I31" s="95"/>
      <c r="J31" s="87"/>
      <c r="K31" s="95"/>
      <c r="L31" s="95"/>
    </row>
    <row r="32" spans="1:12" ht="12.75">
      <c r="A32" s="87"/>
      <c r="B32" s="88">
        <v>24</v>
      </c>
      <c r="C32" s="94">
        <v>3579.51</v>
      </c>
      <c r="D32" s="87"/>
      <c r="E32" s="95"/>
      <c r="F32" s="95"/>
      <c r="G32" s="87"/>
      <c r="H32" s="95"/>
      <c r="I32" s="95"/>
      <c r="J32" s="87"/>
      <c r="K32" s="95"/>
      <c r="L32" s="95"/>
    </row>
    <row r="33" spans="1:12" ht="12.75">
      <c r="A33" s="87"/>
      <c r="B33" s="88">
        <v>25</v>
      </c>
      <c r="C33" s="94">
        <v>3686.9</v>
      </c>
      <c r="D33" s="87"/>
      <c r="E33" s="95"/>
      <c r="F33" s="95"/>
      <c r="G33" s="87"/>
      <c r="H33" s="95"/>
      <c r="I33" s="95"/>
      <c r="J33" s="87"/>
      <c r="K33" s="95"/>
      <c r="L33" s="95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1" customWidth="1"/>
    <col min="2" max="2" width="11.421875" style="91" customWidth="1"/>
    <col min="3" max="3" width="8.7109375" style="96" customWidth="1"/>
    <col min="4" max="4" width="7.7109375" style="91" customWidth="1"/>
    <col min="5" max="5" width="11.421875" style="91" customWidth="1"/>
    <col min="6" max="6" width="8.7109375" style="96" customWidth="1"/>
    <col min="7" max="7" width="7.7109375" style="91" customWidth="1"/>
    <col min="8" max="8" width="11.421875" style="91" customWidth="1"/>
    <col min="9" max="9" width="8.7109375" style="96" customWidth="1"/>
    <col min="10" max="10" width="7.7109375" style="91" customWidth="1"/>
    <col min="11" max="11" width="11.421875" style="91" customWidth="1"/>
    <col min="12" max="12" width="9.7109375" style="96" customWidth="1"/>
    <col min="13" max="239" width="11.57421875" style="4" customWidth="1"/>
  </cols>
  <sheetData>
    <row r="1" spans="1:235" ht="20.25" customHeight="1">
      <c r="A1" s="81"/>
      <c r="B1" s="81"/>
      <c r="C1" s="97"/>
      <c r="D1" s="81"/>
      <c r="E1" s="81"/>
      <c r="F1" s="97"/>
      <c r="G1" s="81"/>
      <c r="H1" s="81"/>
      <c r="I1" s="97"/>
      <c r="J1" s="81"/>
      <c r="K1" s="81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0.25" customHeight="1">
      <c r="A2" s="81"/>
      <c r="B2" s="81"/>
      <c r="C2" s="97"/>
      <c r="D2" s="81"/>
      <c r="E2" s="81"/>
      <c r="F2" s="97"/>
      <c r="G2" s="81"/>
      <c r="H2" s="81"/>
      <c r="I2" s="97"/>
      <c r="J2" s="81"/>
      <c r="K2" s="81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20.25" customHeight="1">
      <c r="A3" s="81"/>
      <c r="B3" s="81"/>
      <c r="C3" s="97"/>
      <c r="D3" s="81"/>
      <c r="E3" s="81"/>
      <c r="F3" s="97"/>
      <c r="G3" s="81"/>
      <c r="H3" s="81"/>
      <c r="I3" s="97"/>
      <c r="J3" s="81"/>
      <c r="K3" s="81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20.25" customHeight="1">
      <c r="A4" s="81"/>
      <c r="B4" s="81"/>
      <c r="C4" s="97"/>
      <c r="D4" s="81"/>
      <c r="E4" s="81"/>
      <c r="F4" s="97"/>
      <c r="G4" s="81"/>
      <c r="H4" s="81"/>
      <c r="I4" s="97"/>
      <c r="J4" s="81"/>
      <c r="K4" s="81"/>
      <c r="L4" s="9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9.75" customHeight="1">
      <c r="A5" s="81"/>
      <c r="B5" s="81"/>
      <c r="C5" s="97"/>
      <c r="D5" s="81"/>
      <c r="E5" s="81"/>
      <c r="F5" s="97"/>
      <c r="G5" s="81"/>
      <c r="H5" s="81"/>
      <c r="I5" s="97"/>
      <c r="J5" s="81"/>
      <c r="K5" s="81"/>
      <c r="L5" s="9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12" ht="20.25" customHeight="1">
      <c r="A6" s="82">
        <f>CONCATENATE("QUADRO SALARIAL 3 (QS3) - ",UPPER(Empregos!A6))</f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0.75" customHeight="1">
      <c r="A8" s="84" t="s">
        <v>142</v>
      </c>
      <c r="B8" s="84" t="s">
        <v>143</v>
      </c>
      <c r="C8" s="85" t="s">
        <v>7</v>
      </c>
      <c r="D8" s="84" t="s">
        <v>142</v>
      </c>
      <c r="E8" s="84" t="s">
        <v>143</v>
      </c>
      <c r="F8" s="85" t="s">
        <v>7</v>
      </c>
      <c r="G8" s="84" t="s">
        <v>142</v>
      </c>
      <c r="H8" s="84" t="s">
        <v>143</v>
      </c>
      <c r="I8" s="85" t="s">
        <v>7</v>
      </c>
      <c r="J8" s="84" t="s">
        <v>142</v>
      </c>
      <c r="K8" s="84" t="s">
        <v>143</v>
      </c>
      <c r="L8" s="85" t="s">
        <v>7</v>
      </c>
    </row>
    <row r="9" spans="1:12" ht="12.75">
      <c r="A9" s="87">
        <v>1</v>
      </c>
      <c r="B9" s="98">
        <v>1</v>
      </c>
      <c r="C9" s="99">
        <v>2102.59</v>
      </c>
      <c r="D9" s="87">
        <v>2</v>
      </c>
      <c r="E9" s="98">
        <v>1</v>
      </c>
      <c r="F9" s="99">
        <v>3062.03</v>
      </c>
      <c r="G9" s="87">
        <v>3</v>
      </c>
      <c r="H9" s="98">
        <v>1</v>
      </c>
      <c r="I9" s="99">
        <v>3890.03</v>
      </c>
      <c r="J9" s="87">
        <v>4</v>
      </c>
      <c r="K9" s="98">
        <v>1</v>
      </c>
      <c r="L9" s="99">
        <v>5056.98</v>
      </c>
    </row>
    <row r="10" spans="1:12" ht="12.75">
      <c r="A10" s="87"/>
      <c r="B10" s="98">
        <v>2</v>
      </c>
      <c r="C10" s="99">
        <v>2165.64</v>
      </c>
      <c r="D10" s="87"/>
      <c r="E10" s="98">
        <v>2</v>
      </c>
      <c r="F10" s="99">
        <v>3153.87</v>
      </c>
      <c r="G10" s="87"/>
      <c r="H10" s="98">
        <v>2</v>
      </c>
      <c r="I10" s="99">
        <v>4006.71</v>
      </c>
      <c r="J10" s="87"/>
      <c r="K10" s="98">
        <v>2</v>
      </c>
      <c r="L10" s="99">
        <v>5208.68</v>
      </c>
    </row>
    <row r="11" spans="1:12" ht="12.75">
      <c r="A11" s="87"/>
      <c r="B11" s="98">
        <v>3</v>
      </c>
      <c r="C11" s="99">
        <v>2230.64</v>
      </c>
      <c r="D11" s="87"/>
      <c r="E11" s="98">
        <v>3</v>
      </c>
      <c r="F11" s="99">
        <v>3248.48</v>
      </c>
      <c r="G11" s="87"/>
      <c r="H11" s="98">
        <v>3</v>
      </c>
      <c r="I11" s="99">
        <v>4126.9</v>
      </c>
      <c r="J11" s="87"/>
      <c r="K11" s="98">
        <v>3</v>
      </c>
      <c r="L11" s="99">
        <v>5364.97</v>
      </c>
    </row>
    <row r="12" spans="1:12" ht="12.75">
      <c r="A12" s="87"/>
      <c r="B12" s="98">
        <v>4</v>
      </c>
      <c r="C12" s="99">
        <v>2297.53</v>
      </c>
      <c r="D12" s="87"/>
      <c r="E12" s="98">
        <v>4</v>
      </c>
      <c r="F12" s="99">
        <v>3345.94</v>
      </c>
      <c r="G12" s="87"/>
      <c r="H12" s="98">
        <v>4</v>
      </c>
      <c r="I12" s="99">
        <v>4250.7</v>
      </c>
      <c r="J12" s="87"/>
      <c r="K12" s="98">
        <v>4</v>
      </c>
      <c r="L12" s="99">
        <v>5525.92</v>
      </c>
    </row>
    <row r="13" spans="1:12" ht="12.75">
      <c r="A13" s="87"/>
      <c r="B13" s="98">
        <v>5</v>
      </c>
      <c r="C13" s="99">
        <v>2366.46</v>
      </c>
      <c r="D13" s="87"/>
      <c r="E13" s="98">
        <v>5</v>
      </c>
      <c r="F13" s="99">
        <v>3446.34</v>
      </c>
      <c r="G13" s="87"/>
      <c r="H13" s="98">
        <v>5</v>
      </c>
      <c r="I13" s="99">
        <v>4378.21</v>
      </c>
      <c r="J13" s="87"/>
      <c r="K13" s="98">
        <v>5</v>
      </c>
      <c r="L13" s="99">
        <v>5691.67</v>
      </c>
    </row>
    <row r="14" spans="1:12" ht="12.75">
      <c r="A14" s="87"/>
      <c r="B14" s="98">
        <v>6</v>
      </c>
      <c r="C14" s="99">
        <v>2437.47</v>
      </c>
      <c r="D14" s="87"/>
      <c r="E14" s="98">
        <v>6</v>
      </c>
      <c r="F14" s="99">
        <v>3549.71</v>
      </c>
      <c r="G14" s="87"/>
      <c r="H14" s="98">
        <v>6</v>
      </c>
      <c r="I14" s="99">
        <v>4509.54</v>
      </c>
      <c r="J14" s="87"/>
      <c r="K14" s="98">
        <v>6</v>
      </c>
      <c r="L14" s="99">
        <v>5862.44</v>
      </c>
    </row>
    <row r="15" spans="1:12" ht="12.75">
      <c r="A15" s="87"/>
      <c r="B15" s="98">
        <v>7</v>
      </c>
      <c r="C15" s="99">
        <v>2510.58</v>
      </c>
      <c r="D15" s="87"/>
      <c r="E15" s="98">
        <v>7</v>
      </c>
      <c r="F15" s="99">
        <v>3656.2</v>
      </c>
      <c r="G15" s="87"/>
      <c r="H15" s="98">
        <v>7</v>
      </c>
      <c r="I15" s="99">
        <v>4644.84</v>
      </c>
      <c r="J15" s="87"/>
      <c r="K15" s="98">
        <v>7</v>
      </c>
      <c r="L15" s="99">
        <v>6038.3</v>
      </c>
    </row>
    <row r="16" spans="1:12" ht="12.75">
      <c r="A16" s="87"/>
      <c r="B16" s="98">
        <v>8</v>
      </c>
      <c r="C16" s="99">
        <v>2585.89</v>
      </c>
      <c r="D16" s="87"/>
      <c r="E16" s="98">
        <v>8</v>
      </c>
      <c r="F16" s="99">
        <v>3765.89</v>
      </c>
      <c r="G16" s="87"/>
      <c r="H16" s="98">
        <v>8</v>
      </c>
      <c r="I16" s="99">
        <v>4784.19</v>
      </c>
      <c r="J16" s="87"/>
      <c r="K16" s="98">
        <v>8</v>
      </c>
      <c r="L16" s="99">
        <v>6219.45</v>
      </c>
    </row>
    <row r="17" spans="1:12" ht="12.75">
      <c r="A17" s="87"/>
      <c r="B17" s="98">
        <v>9</v>
      </c>
      <c r="C17" s="99">
        <v>2663.48</v>
      </c>
      <c r="D17" s="87"/>
      <c r="E17" s="98">
        <v>9</v>
      </c>
      <c r="F17" s="99">
        <v>3878.88</v>
      </c>
      <c r="G17" s="87"/>
      <c r="H17" s="98">
        <v>9</v>
      </c>
      <c r="I17" s="99">
        <v>4927.74</v>
      </c>
      <c r="J17" s="87"/>
      <c r="K17" s="98">
        <v>9</v>
      </c>
      <c r="L17" s="99">
        <v>6406.02</v>
      </c>
    </row>
    <row r="18" spans="1:12" ht="12.75">
      <c r="A18" s="87"/>
      <c r="B18" s="98">
        <v>10</v>
      </c>
      <c r="C18" s="99">
        <v>2743.38</v>
      </c>
      <c r="D18" s="87"/>
      <c r="E18" s="98">
        <v>10</v>
      </c>
      <c r="F18" s="99">
        <v>3995.22</v>
      </c>
      <c r="G18" s="87"/>
      <c r="H18" s="98">
        <v>10</v>
      </c>
      <c r="I18" s="99">
        <v>5075.56</v>
      </c>
      <c r="J18" s="87"/>
      <c r="K18" s="98">
        <v>10</v>
      </c>
      <c r="L18" s="99">
        <v>6598.23</v>
      </c>
    </row>
    <row r="19" spans="1:12" ht="12.75">
      <c r="A19" s="87"/>
      <c r="B19" s="98">
        <v>11</v>
      </c>
      <c r="C19" s="99">
        <v>2825.68</v>
      </c>
      <c r="D19" s="87"/>
      <c r="E19" s="98">
        <v>11</v>
      </c>
      <c r="F19" s="99">
        <v>4115.09</v>
      </c>
      <c r="G19" s="87"/>
      <c r="H19" s="100"/>
      <c r="I19" s="100"/>
      <c r="J19" s="87"/>
      <c r="K19" s="95"/>
      <c r="L19" s="95"/>
    </row>
    <row r="20" spans="1:12" ht="12.75">
      <c r="A20" s="87"/>
      <c r="B20" s="98">
        <v>12</v>
      </c>
      <c r="C20" s="99">
        <v>2910.44</v>
      </c>
      <c r="D20" s="87"/>
      <c r="E20" s="98">
        <v>12</v>
      </c>
      <c r="F20" s="99">
        <v>4238.52</v>
      </c>
      <c r="G20" s="87"/>
      <c r="H20" s="100"/>
      <c r="I20" s="100"/>
      <c r="J20" s="87"/>
      <c r="K20" s="95"/>
      <c r="L20" s="95"/>
    </row>
    <row r="21" spans="1:12" ht="12.75">
      <c r="A21" s="87"/>
      <c r="B21" s="98">
        <v>13</v>
      </c>
      <c r="C21" s="99">
        <v>2997.76</v>
      </c>
      <c r="D21" s="87"/>
      <c r="E21" s="98">
        <v>13</v>
      </c>
      <c r="F21" s="99">
        <v>4365.7</v>
      </c>
      <c r="G21" s="87"/>
      <c r="H21" s="100"/>
      <c r="I21" s="100"/>
      <c r="J21" s="87"/>
      <c r="K21" s="95"/>
      <c r="L21" s="95"/>
    </row>
    <row r="22" spans="1:12" ht="12.75">
      <c r="A22" s="87"/>
      <c r="B22" s="98">
        <v>14</v>
      </c>
      <c r="C22" s="99">
        <v>3087.67</v>
      </c>
      <c r="D22" s="87"/>
      <c r="E22" s="98">
        <v>14</v>
      </c>
      <c r="F22" s="99">
        <v>4496.64</v>
      </c>
      <c r="G22" s="87"/>
      <c r="H22" s="100"/>
      <c r="I22" s="100"/>
      <c r="J22" s="87"/>
      <c r="K22" s="95"/>
      <c r="L22" s="95"/>
    </row>
    <row r="23" spans="1:12" ht="12.75">
      <c r="A23" s="87"/>
      <c r="B23" s="98">
        <v>15</v>
      </c>
      <c r="C23" s="99">
        <v>3180.32</v>
      </c>
      <c r="D23" s="87"/>
      <c r="E23" s="98">
        <v>15</v>
      </c>
      <c r="F23" s="99">
        <v>4631.58</v>
      </c>
      <c r="G23" s="87"/>
      <c r="H23" s="100"/>
      <c r="I23" s="100"/>
      <c r="J23" s="87"/>
      <c r="K23" s="95"/>
      <c r="L23" s="95"/>
    </row>
    <row r="24" spans="1:12" ht="12.75">
      <c r="A24" s="87"/>
      <c r="B24" s="98">
        <v>16</v>
      </c>
      <c r="C24" s="99">
        <v>3275.74</v>
      </c>
      <c r="D24" s="87"/>
      <c r="E24" s="98">
        <v>16</v>
      </c>
      <c r="F24" s="99">
        <v>4770.52</v>
      </c>
      <c r="G24" s="87"/>
      <c r="H24" s="100"/>
      <c r="I24" s="100"/>
      <c r="J24" s="87"/>
      <c r="K24" s="95"/>
      <c r="L24" s="95"/>
    </row>
    <row r="25" spans="1:12" ht="12.75">
      <c r="A25" s="87"/>
      <c r="B25" s="98">
        <v>17</v>
      </c>
      <c r="C25" s="99">
        <v>3374.02</v>
      </c>
      <c r="D25" s="87"/>
      <c r="E25" s="98">
        <v>17</v>
      </c>
      <c r="F25" s="99">
        <v>4913.63</v>
      </c>
      <c r="G25" s="87"/>
      <c r="H25" s="100"/>
      <c r="I25" s="100"/>
      <c r="J25" s="87"/>
      <c r="K25" s="95"/>
      <c r="L25" s="95"/>
    </row>
    <row r="26" spans="1:12" ht="12.75">
      <c r="A26" s="87"/>
      <c r="B26" s="98">
        <v>18</v>
      </c>
      <c r="C26" s="99">
        <v>3475.22</v>
      </c>
      <c r="D26" s="87"/>
      <c r="E26" s="98">
        <v>18</v>
      </c>
      <c r="F26" s="99">
        <v>5061.03</v>
      </c>
      <c r="G26" s="87"/>
      <c r="H26" s="100"/>
      <c r="I26" s="100"/>
      <c r="J26" s="87"/>
      <c r="K26" s="95"/>
      <c r="L26" s="95"/>
    </row>
    <row r="27" spans="1:12" ht="12.75">
      <c r="A27" s="87"/>
      <c r="B27" s="98">
        <v>19</v>
      </c>
      <c r="C27" s="99">
        <v>3579.51</v>
      </c>
      <c r="D27" s="87"/>
      <c r="E27" s="100"/>
      <c r="F27" s="100"/>
      <c r="G27" s="87"/>
      <c r="H27" s="100"/>
      <c r="I27" s="100"/>
      <c r="J27" s="87"/>
      <c r="K27" s="95"/>
      <c r="L27" s="95"/>
    </row>
    <row r="28" spans="1:12" ht="12.75">
      <c r="A28" s="87"/>
      <c r="B28" s="98">
        <v>20</v>
      </c>
      <c r="C28" s="99">
        <v>3686.89</v>
      </c>
      <c r="D28" s="87"/>
      <c r="E28" s="100"/>
      <c r="F28" s="100"/>
      <c r="G28" s="87"/>
      <c r="H28" s="100"/>
      <c r="I28" s="100"/>
      <c r="J28" s="87"/>
      <c r="K28" s="95"/>
      <c r="L28" s="95"/>
    </row>
    <row r="29" spans="1:12" ht="12.75">
      <c r="A29" s="87"/>
      <c r="B29" s="98">
        <v>21</v>
      </c>
      <c r="C29" s="99">
        <v>3797.48</v>
      </c>
      <c r="D29" s="87"/>
      <c r="E29" s="100"/>
      <c r="F29" s="100"/>
      <c r="G29" s="87"/>
      <c r="H29" s="100"/>
      <c r="I29" s="100"/>
      <c r="J29" s="87"/>
      <c r="K29" s="95"/>
      <c r="L29" s="95"/>
    </row>
    <row r="30" spans="1:12" ht="12.75">
      <c r="A30" s="87"/>
      <c r="B30" s="98">
        <v>22</v>
      </c>
      <c r="C30" s="99">
        <v>3911.4</v>
      </c>
      <c r="D30" s="87"/>
      <c r="E30" s="100"/>
      <c r="F30" s="100"/>
      <c r="G30" s="87"/>
      <c r="H30" s="100"/>
      <c r="I30" s="100"/>
      <c r="J30" s="87"/>
      <c r="K30" s="95"/>
      <c r="L30" s="95"/>
    </row>
    <row r="31" spans="1:12" ht="12.75">
      <c r="A31" s="87"/>
      <c r="B31" s="98">
        <v>23</v>
      </c>
      <c r="C31" s="99">
        <v>4028.74</v>
      </c>
      <c r="D31" s="87"/>
      <c r="E31" s="100"/>
      <c r="F31" s="100"/>
      <c r="G31" s="87"/>
      <c r="H31" s="100"/>
      <c r="I31" s="100"/>
      <c r="J31" s="87"/>
      <c r="K31" s="95"/>
      <c r="L31" s="95"/>
    </row>
    <row r="32" spans="1:12" ht="12.75">
      <c r="A32" s="87"/>
      <c r="B32" s="98">
        <v>24</v>
      </c>
      <c r="C32" s="99">
        <v>4149.61</v>
      </c>
      <c r="D32" s="87"/>
      <c r="E32" s="100"/>
      <c r="F32" s="100"/>
      <c r="G32" s="87"/>
      <c r="H32" s="100"/>
      <c r="I32" s="100"/>
      <c r="J32" s="87"/>
      <c r="K32" s="95"/>
      <c r="L32" s="95"/>
    </row>
    <row r="33" spans="1:12" ht="12.75">
      <c r="A33" s="87"/>
      <c r="B33" s="98">
        <v>25</v>
      </c>
      <c r="C33" s="99">
        <v>4274.1</v>
      </c>
      <c r="D33" s="87"/>
      <c r="E33" s="100"/>
      <c r="F33" s="100"/>
      <c r="G33" s="87"/>
      <c r="H33" s="100"/>
      <c r="I33" s="100"/>
      <c r="J33" s="87"/>
      <c r="K33" s="95"/>
      <c r="L33" s="95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1" customWidth="1"/>
    <col min="2" max="2" width="11.421875" style="91" customWidth="1"/>
    <col min="3" max="3" width="8.7109375" style="96" customWidth="1"/>
    <col min="4" max="4" width="7.7109375" style="91" customWidth="1"/>
    <col min="5" max="5" width="11.421875" style="91" customWidth="1"/>
    <col min="6" max="6" width="8.7109375" style="96" customWidth="1"/>
    <col min="7" max="7" width="7.7109375" style="91" customWidth="1"/>
    <col min="8" max="8" width="11.421875" style="91" customWidth="1"/>
    <col min="9" max="9" width="8.7109375" style="96" customWidth="1"/>
    <col min="10" max="10" width="7.7109375" style="91" customWidth="1"/>
    <col min="11" max="11" width="11.421875" style="91" customWidth="1"/>
    <col min="12" max="12" width="9.7109375" style="96" customWidth="1"/>
    <col min="13" max="232" width="11.57421875" style="4" customWidth="1"/>
  </cols>
  <sheetData>
    <row r="1" spans="1:229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29" ht="20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20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12" ht="20.25" customHeight="1">
      <c r="A6" s="82">
        <f>CONCATENATE("QUADRO SALARIAL 4 (QS4) - ",UPPER(Empregos!A6))</f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30.75" customHeight="1">
      <c r="A8" s="84" t="s">
        <v>142</v>
      </c>
      <c r="B8" s="84" t="s">
        <v>143</v>
      </c>
      <c r="C8" s="85" t="s">
        <v>7</v>
      </c>
      <c r="D8" s="84" t="s">
        <v>142</v>
      </c>
      <c r="E8" s="84" t="s">
        <v>143</v>
      </c>
      <c r="F8" s="85" t="s">
        <v>7</v>
      </c>
      <c r="G8" s="84" t="s">
        <v>142</v>
      </c>
      <c r="H8" s="84" t="s">
        <v>143</v>
      </c>
      <c r="I8" s="85" t="s">
        <v>7</v>
      </c>
      <c r="J8" s="84" t="s">
        <v>142</v>
      </c>
      <c r="K8" s="84" t="s">
        <v>143</v>
      </c>
      <c r="L8" s="85" t="s">
        <v>7</v>
      </c>
    </row>
    <row r="9" spans="1:12" ht="12.75">
      <c r="A9" s="87">
        <v>1</v>
      </c>
      <c r="B9" s="98">
        <v>1</v>
      </c>
      <c r="C9" s="99">
        <v>2500.68</v>
      </c>
      <c r="D9" s="87">
        <v>2</v>
      </c>
      <c r="E9" s="98">
        <v>1</v>
      </c>
      <c r="F9" s="99">
        <v>3500.95</v>
      </c>
      <c r="G9" s="87">
        <v>3</v>
      </c>
      <c r="H9" s="98">
        <v>1</v>
      </c>
      <c r="I9" s="99">
        <v>4551.24</v>
      </c>
      <c r="J9" s="87">
        <v>4</v>
      </c>
      <c r="K9" s="98">
        <v>1</v>
      </c>
      <c r="L9" s="99">
        <v>6826.82</v>
      </c>
    </row>
    <row r="10" spans="1:12" ht="12.75">
      <c r="A10" s="87"/>
      <c r="B10" s="98">
        <v>2</v>
      </c>
      <c r="C10" s="99">
        <v>2575.7</v>
      </c>
      <c r="D10" s="87"/>
      <c r="E10" s="98">
        <v>2</v>
      </c>
      <c r="F10" s="99">
        <v>3605.97</v>
      </c>
      <c r="G10" s="87"/>
      <c r="H10" s="98">
        <v>2</v>
      </c>
      <c r="I10" s="99">
        <v>4687.78</v>
      </c>
      <c r="J10" s="87"/>
      <c r="K10" s="98">
        <v>2</v>
      </c>
      <c r="L10" s="99">
        <v>7031.64</v>
      </c>
    </row>
    <row r="11" spans="1:12" ht="12.75">
      <c r="A11" s="87"/>
      <c r="B11" s="98">
        <v>3</v>
      </c>
      <c r="C11" s="99">
        <v>2652.94</v>
      </c>
      <c r="D11" s="87"/>
      <c r="E11" s="98">
        <v>3</v>
      </c>
      <c r="F11" s="99">
        <v>3714.12</v>
      </c>
      <c r="G11" s="87"/>
      <c r="H11" s="98">
        <v>3</v>
      </c>
      <c r="I11" s="99">
        <v>4828.4</v>
      </c>
      <c r="J11" s="87"/>
      <c r="K11" s="98">
        <v>3</v>
      </c>
      <c r="L11" s="99">
        <v>7242.59</v>
      </c>
    </row>
    <row r="12" spans="1:12" ht="12.75">
      <c r="A12" s="87"/>
      <c r="B12" s="98">
        <v>4</v>
      </c>
      <c r="C12" s="99">
        <v>2732.53</v>
      </c>
      <c r="D12" s="87"/>
      <c r="E12" s="98">
        <v>4</v>
      </c>
      <c r="F12" s="99">
        <v>3825.56</v>
      </c>
      <c r="G12" s="87"/>
      <c r="H12" s="98">
        <v>4</v>
      </c>
      <c r="I12" s="99">
        <v>4973.25</v>
      </c>
      <c r="J12" s="87"/>
      <c r="K12" s="98">
        <v>4</v>
      </c>
      <c r="L12" s="99">
        <v>7459.87</v>
      </c>
    </row>
    <row r="13" spans="1:12" ht="12.75">
      <c r="A13" s="87"/>
      <c r="B13" s="98">
        <v>5</v>
      </c>
      <c r="C13" s="99">
        <v>2814.53</v>
      </c>
      <c r="D13" s="87"/>
      <c r="E13" s="98">
        <v>5</v>
      </c>
      <c r="F13" s="99">
        <v>3940.32</v>
      </c>
      <c r="G13" s="87"/>
      <c r="H13" s="98">
        <v>5</v>
      </c>
      <c r="I13" s="99">
        <v>5122.42</v>
      </c>
      <c r="J13" s="87"/>
      <c r="K13" s="98">
        <v>5</v>
      </c>
      <c r="L13" s="99">
        <v>7683.66</v>
      </c>
    </row>
    <row r="14" spans="1:12" ht="12.75">
      <c r="A14" s="87"/>
      <c r="B14" s="98">
        <v>6</v>
      </c>
      <c r="C14" s="99">
        <v>2898.97</v>
      </c>
      <c r="D14" s="87"/>
      <c r="E14" s="98">
        <v>6</v>
      </c>
      <c r="F14" s="99">
        <v>4058.56</v>
      </c>
      <c r="G14" s="87"/>
      <c r="H14" s="98">
        <v>6</v>
      </c>
      <c r="I14" s="99">
        <v>5276.09</v>
      </c>
      <c r="J14" s="87"/>
      <c r="K14" s="98">
        <v>6</v>
      </c>
      <c r="L14" s="99">
        <v>7914.18</v>
      </c>
    </row>
    <row r="15" spans="1:12" ht="12.75">
      <c r="A15" s="87"/>
      <c r="B15" s="98">
        <v>7</v>
      </c>
      <c r="C15" s="99">
        <v>2985.93</v>
      </c>
      <c r="D15" s="87"/>
      <c r="E15" s="98">
        <v>7</v>
      </c>
      <c r="F15" s="99">
        <v>4180.31</v>
      </c>
      <c r="G15" s="87"/>
      <c r="H15" s="98">
        <v>7</v>
      </c>
      <c r="I15" s="99">
        <v>5434.4</v>
      </c>
      <c r="J15" s="87"/>
      <c r="K15" s="98">
        <v>7</v>
      </c>
      <c r="L15" s="99">
        <v>8151.6</v>
      </c>
    </row>
    <row r="16" spans="1:12" ht="12.75">
      <c r="A16" s="87"/>
      <c r="B16" s="98">
        <v>8</v>
      </c>
      <c r="C16" s="99">
        <v>3075.53</v>
      </c>
      <c r="D16" s="87"/>
      <c r="E16" s="98">
        <v>8</v>
      </c>
      <c r="F16" s="99">
        <v>4305.71</v>
      </c>
      <c r="G16" s="87"/>
      <c r="H16" s="98">
        <v>8</v>
      </c>
      <c r="I16" s="99">
        <v>5597.41</v>
      </c>
      <c r="J16" s="87"/>
      <c r="K16" s="98">
        <v>8</v>
      </c>
      <c r="L16" s="99">
        <v>8396.14</v>
      </c>
    </row>
    <row r="17" spans="1:12" ht="12.75">
      <c r="A17" s="87"/>
      <c r="B17" s="98">
        <v>9</v>
      </c>
      <c r="C17" s="99">
        <v>3167.76</v>
      </c>
      <c r="D17" s="87"/>
      <c r="E17" s="98">
        <v>9</v>
      </c>
      <c r="F17" s="99">
        <v>4434.9</v>
      </c>
      <c r="G17" s="87"/>
      <c r="H17" s="98">
        <v>9</v>
      </c>
      <c r="I17" s="99">
        <v>5765.35</v>
      </c>
      <c r="J17" s="87"/>
      <c r="K17" s="98">
        <v>9</v>
      </c>
      <c r="L17" s="99">
        <v>8648.05</v>
      </c>
    </row>
    <row r="18" spans="1:12" ht="12.75">
      <c r="A18" s="87"/>
      <c r="B18" s="98">
        <v>10</v>
      </c>
      <c r="C18" s="99">
        <v>3262.79</v>
      </c>
      <c r="D18" s="87"/>
      <c r="E18" s="98">
        <v>10</v>
      </c>
      <c r="F18" s="99">
        <v>4567.91</v>
      </c>
      <c r="G18" s="87"/>
      <c r="H18" s="98">
        <v>10</v>
      </c>
      <c r="I18" s="99">
        <v>5938.31</v>
      </c>
      <c r="J18" s="87"/>
      <c r="K18" s="98">
        <v>10</v>
      </c>
      <c r="L18" s="99">
        <v>8907.46</v>
      </c>
    </row>
    <row r="19" spans="1:12" ht="12.75">
      <c r="A19" s="87"/>
      <c r="B19" s="98">
        <v>11</v>
      </c>
      <c r="C19" s="99">
        <v>3360.71</v>
      </c>
      <c r="D19" s="87"/>
      <c r="E19" s="98">
        <v>11</v>
      </c>
      <c r="F19" s="99">
        <v>4704.97</v>
      </c>
      <c r="G19" s="87"/>
      <c r="H19" s="100"/>
      <c r="I19" s="100"/>
      <c r="J19" s="87"/>
      <c r="K19" s="95"/>
      <c r="L19" s="95"/>
    </row>
    <row r="20" spans="1:12" ht="12.75">
      <c r="A20" s="87"/>
      <c r="B20" s="98">
        <v>12</v>
      </c>
      <c r="C20" s="99">
        <v>3461.51</v>
      </c>
      <c r="D20" s="87"/>
      <c r="E20" s="98">
        <v>12</v>
      </c>
      <c r="F20" s="99">
        <v>4846.15</v>
      </c>
      <c r="G20" s="87"/>
      <c r="H20" s="100"/>
      <c r="I20" s="100"/>
      <c r="J20" s="87"/>
      <c r="K20" s="95"/>
      <c r="L20" s="95"/>
    </row>
    <row r="21" spans="1:12" ht="12.75">
      <c r="A21" s="87"/>
      <c r="B21" s="98">
        <v>13</v>
      </c>
      <c r="C21" s="99">
        <v>3565.35</v>
      </c>
      <c r="D21" s="87"/>
      <c r="E21" s="98">
        <v>13</v>
      </c>
      <c r="F21" s="99">
        <v>4991.51</v>
      </c>
      <c r="G21" s="87"/>
      <c r="H21" s="100"/>
      <c r="I21" s="100"/>
      <c r="J21" s="87"/>
      <c r="K21" s="95"/>
      <c r="L21" s="95"/>
    </row>
    <row r="22" spans="1:12" ht="12.75">
      <c r="A22" s="87"/>
      <c r="B22" s="98">
        <v>14</v>
      </c>
      <c r="C22" s="99">
        <v>3672.31</v>
      </c>
      <c r="D22" s="87"/>
      <c r="E22" s="98">
        <v>14</v>
      </c>
      <c r="F22" s="99">
        <v>5141.24</v>
      </c>
      <c r="G22" s="87"/>
      <c r="H22" s="100"/>
      <c r="I22" s="100"/>
      <c r="J22" s="87"/>
      <c r="K22" s="95"/>
      <c r="L22" s="95"/>
    </row>
    <row r="23" spans="1:12" ht="12.75">
      <c r="A23" s="87"/>
      <c r="B23" s="98">
        <v>15</v>
      </c>
      <c r="C23" s="99">
        <v>3782.51</v>
      </c>
      <c r="D23" s="87"/>
      <c r="E23" s="98">
        <v>15</v>
      </c>
      <c r="F23" s="99">
        <v>5295.49</v>
      </c>
      <c r="G23" s="87"/>
      <c r="H23" s="100"/>
      <c r="I23" s="100"/>
      <c r="J23" s="87"/>
      <c r="K23" s="95"/>
      <c r="L23" s="95"/>
    </row>
    <row r="24" spans="1:12" ht="12.75">
      <c r="A24" s="87"/>
      <c r="B24" s="98">
        <v>16</v>
      </c>
      <c r="C24" s="99">
        <v>3895.97</v>
      </c>
      <c r="D24" s="87"/>
      <c r="E24" s="98">
        <v>16</v>
      </c>
      <c r="F24" s="99">
        <v>5454.38</v>
      </c>
      <c r="G24" s="87"/>
      <c r="H24" s="100"/>
      <c r="I24" s="100"/>
      <c r="J24" s="87"/>
      <c r="K24" s="95"/>
      <c r="L24" s="95"/>
    </row>
    <row r="25" spans="1:12" ht="12.75">
      <c r="A25" s="87"/>
      <c r="B25" s="98">
        <v>17</v>
      </c>
      <c r="C25" s="99">
        <v>4012.85</v>
      </c>
      <c r="D25" s="87"/>
      <c r="E25" s="98">
        <v>17</v>
      </c>
      <c r="F25" s="99">
        <v>5617.96</v>
      </c>
      <c r="G25" s="87"/>
      <c r="H25" s="100"/>
      <c r="I25" s="100"/>
      <c r="J25" s="87"/>
      <c r="K25" s="95"/>
      <c r="L25" s="95"/>
    </row>
    <row r="26" spans="1:12" ht="12.75">
      <c r="A26" s="87"/>
      <c r="B26" s="98">
        <v>18</v>
      </c>
      <c r="C26" s="99">
        <v>4133.21</v>
      </c>
      <c r="D26" s="87"/>
      <c r="E26" s="98">
        <v>18</v>
      </c>
      <c r="F26" s="99">
        <v>5786.53</v>
      </c>
      <c r="G26" s="87"/>
      <c r="H26" s="100"/>
      <c r="I26" s="100"/>
      <c r="J26" s="87"/>
      <c r="K26" s="95"/>
      <c r="L26" s="95"/>
    </row>
    <row r="27" spans="1:12" ht="12.75">
      <c r="A27" s="87"/>
      <c r="B27" s="98">
        <v>19</v>
      </c>
      <c r="C27" s="99">
        <v>4257.25</v>
      </c>
      <c r="D27" s="87"/>
      <c r="E27" s="100"/>
      <c r="F27" s="100"/>
      <c r="G27" s="87"/>
      <c r="H27" s="100"/>
      <c r="I27" s="100"/>
      <c r="J27" s="87"/>
      <c r="K27" s="95"/>
      <c r="L27" s="95"/>
    </row>
    <row r="28" spans="1:12" ht="12.75">
      <c r="A28" s="87"/>
      <c r="B28" s="98">
        <v>20</v>
      </c>
      <c r="C28" s="99">
        <v>4384.96</v>
      </c>
      <c r="D28" s="87"/>
      <c r="E28" s="100"/>
      <c r="F28" s="100"/>
      <c r="G28" s="87"/>
      <c r="H28" s="100"/>
      <c r="I28" s="100"/>
      <c r="J28" s="87"/>
      <c r="K28" s="95"/>
      <c r="L28" s="95"/>
    </row>
    <row r="29" spans="1:12" ht="12.75">
      <c r="A29" s="87"/>
      <c r="B29" s="98">
        <v>21</v>
      </c>
      <c r="C29" s="99">
        <v>4516.5</v>
      </c>
      <c r="D29" s="87"/>
      <c r="E29" s="100"/>
      <c r="F29" s="100"/>
      <c r="G29" s="87"/>
      <c r="H29" s="100"/>
      <c r="I29" s="100"/>
      <c r="J29" s="87"/>
      <c r="K29" s="95"/>
      <c r="L29" s="95"/>
    </row>
    <row r="30" spans="1:12" ht="12.75">
      <c r="A30" s="87"/>
      <c r="B30" s="98">
        <v>22</v>
      </c>
      <c r="C30" s="99">
        <v>4651.99</v>
      </c>
      <c r="D30" s="87"/>
      <c r="E30" s="100"/>
      <c r="F30" s="100"/>
      <c r="G30" s="87"/>
      <c r="H30" s="100"/>
      <c r="I30" s="100"/>
      <c r="J30" s="87"/>
      <c r="K30" s="95"/>
      <c r="L30" s="95"/>
    </row>
    <row r="31" spans="1:12" ht="12.75">
      <c r="A31" s="87"/>
      <c r="B31" s="98">
        <v>23</v>
      </c>
      <c r="C31" s="99">
        <v>4791.54</v>
      </c>
      <c r="D31" s="87"/>
      <c r="E31" s="100"/>
      <c r="F31" s="100"/>
      <c r="G31" s="87"/>
      <c r="H31" s="100"/>
      <c r="I31" s="100"/>
      <c r="J31" s="87"/>
      <c r="K31" s="95"/>
      <c r="L31" s="95"/>
    </row>
    <row r="32" spans="1:12" ht="12.75">
      <c r="A32" s="87"/>
      <c r="B32" s="98">
        <v>24</v>
      </c>
      <c r="C32" s="99">
        <v>4935.27</v>
      </c>
      <c r="D32" s="87"/>
      <c r="E32" s="100"/>
      <c r="F32" s="100"/>
      <c r="G32" s="87"/>
      <c r="H32" s="100"/>
      <c r="I32" s="100"/>
      <c r="J32" s="87"/>
      <c r="K32" s="95"/>
      <c r="L32" s="95"/>
    </row>
    <row r="33" spans="1:12" ht="12.75">
      <c r="A33" s="87"/>
      <c r="B33" s="98">
        <v>25</v>
      </c>
      <c r="C33" s="99">
        <v>5083.36</v>
      </c>
      <c r="D33" s="87"/>
      <c r="E33" s="100"/>
      <c r="F33" s="100"/>
      <c r="G33" s="87"/>
      <c r="H33" s="100"/>
      <c r="I33" s="100"/>
      <c r="J33" s="87"/>
      <c r="K33" s="95"/>
      <c r="L33" s="95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P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1" customWidth="1"/>
    <col min="2" max="2" width="11.421875" style="91" customWidth="1"/>
    <col min="3" max="3" width="8.7109375" style="96" customWidth="1"/>
    <col min="4" max="4" width="7.7109375" style="91" customWidth="1"/>
    <col min="5" max="5" width="11.421875" style="91" customWidth="1"/>
    <col min="6" max="6" width="8.7109375" style="96" customWidth="1"/>
    <col min="7" max="7" width="7.7109375" style="91" customWidth="1"/>
    <col min="8" max="8" width="11.421875" style="91" customWidth="1"/>
    <col min="9" max="9" width="8.7109375" style="96" customWidth="1"/>
    <col min="10" max="10" width="7.7109375" style="91" customWidth="1"/>
    <col min="11" max="11" width="11.421875" style="91" customWidth="1"/>
    <col min="12" max="12" width="9.7109375" style="96" customWidth="1"/>
    <col min="13" max="226" width="11.57421875" style="4" customWidth="1"/>
  </cols>
  <sheetData>
    <row r="1" spans="1:224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82">
        <f>CONCATENATE("QUADRO SALARIAL 5 (QS5) - ",UPPER(Empregos!A6))</f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0.75" customHeight="1">
      <c r="A8" s="84" t="s">
        <v>142</v>
      </c>
      <c r="B8" s="84" t="s">
        <v>143</v>
      </c>
      <c r="C8" s="85" t="s">
        <v>7</v>
      </c>
      <c r="D8" s="84" t="s">
        <v>142</v>
      </c>
      <c r="E8" s="84" t="s">
        <v>143</v>
      </c>
      <c r="F8" s="85" t="s">
        <v>7</v>
      </c>
      <c r="G8" s="84" t="s">
        <v>142</v>
      </c>
      <c r="H8" s="84" t="s">
        <v>143</v>
      </c>
      <c r="I8" s="85" t="s">
        <v>7</v>
      </c>
      <c r="J8" s="84" t="s">
        <v>142</v>
      </c>
      <c r="K8" s="84" t="s">
        <v>143</v>
      </c>
      <c r="L8" s="85" t="s">
        <v>7</v>
      </c>
    </row>
    <row r="9" spans="1:12" ht="12.75">
      <c r="A9" s="87">
        <v>1</v>
      </c>
      <c r="B9" s="98">
        <v>1</v>
      </c>
      <c r="C9" s="99">
        <v>3498.92</v>
      </c>
      <c r="D9" s="87">
        <v>2</v>
      </c>
      <c r="E9" s="98">
        <v>1</v>
      </c>
      <c r="F9" s="99">
        <v>4548.57</v>
      </c>
      <c r="G9" s="87">
        <v>3</v>
      </c>
      <c r="H9" s="98">
        <v>1</v>
      </c>
      <c r="I9" s="99">
        <v>6822.89</v>
      </c>
      <c r="J9" s="87">
        <v>4</v>
      </c>
      <c r="K9" s="98">
        <v>1</v>
      </c>
      <c r="L9" s="99">
        <v>10234.3</v>
      </c>
    </row>
    <row r="10" spans="1:12" ht="12.75">
      <c r="A10" s="87"/>
      <c r="B10" s="98">
        <v>2</v>
      </c>
      <c r="C10" s="99">
        <v>3603.86</v>
      </c>
      <c r="D10" s="87"/>
      <c r="E10" s="98">
        <v>2</v>
      </c>
      <c r="F10" s="99">
        <v>4685.04</v>
      </c>
      <c r="G10" s="87"/>
      <c r="H10" s="98">
        <v>2</v>
      </c>
      <c r="I10" s="99">
        <v>7027.56</v>
      </c>
      <c r="J10" s="87"/>
      <c r="K10" s="98">
        <v>2</v>
      </c>
      <c r="L10" s="99">
        <v>10541.35</v>
      </c>
    </row>
    <row r="11" spans="1:12" ht="12.75">
      <c r="A11" s="87"/>
      <c r="B11" s="98">
        <v>3</v>
      </c>
      <c r="C11" s="99">
        <v>3711.98</v>
      </c>
      <c r="D11" s="87"/>
      <c r="E11" s="98">
        <v>3</v>
      </c>
      <c r="F11" s="99">
        <v>4825.58</v>
      </c>
      <c r="G11" s="87"/>
      <c r="H11" s="98">
        <v>3</v>
      </c>
      <c r="I11" s="99">
        <v>7238.4</v>
      </c>
      <c r="J11" s="87"/>
      <c r="K11" s="98">
        <v>3</v>
      </c>
      <c r="L11" s="99">
        <v>10857.56</v>
      </c>
    </row>
    <row r="12" spans="1:12" ht="12.75">
      <c r="A12" s="87"/>
      <c r="B12" s="98">
        <v>4</v>
      </c>
      <c r="C12" s="99">
        <v>3823.33</v>
      </c>
      <c r="D12" s="87"/>
      <c r="E12" s="98">
        <v>4</v>
      </c>
      <c r="F12" s="99">
        <v>4970.36</v>
      </c>
      <c r="G12" s="87"/>
      <c r="H12" s="98">
        <v>4</v>
      </c>
      <c r="I12" s="99">
        <v>7455.51</v>
      </c>
      <c r="J12" s="87"/>
      <c r="K12" s="98">
        <v>4</v>
      </c>
      <c r="L12" s="99">
        <v>11183.31</v>
      </c>
    </row>
    <row r="13" spans="1:12" ht="12.75">
      <c r="A13" s="87"/>
      <c r="B13" s="98">
        <v>5</v>
      </c>
      <c r="C13" s="99">
        <v>3938.06</v>
      </c>
      <c r="D13" s="87"/>
      <c r="E13" s="98">
        <v>5</v>
      </c>
      <c r="F13" s="99">
        <v>5119.48</v>
      </c>
      <c r="G13" s="87"/>
      <c r="H13" s="98">
        <v>5</v>
      </c>
      <c r="I13" s="99">
        <v>7679.19</v>
      </c>
      <c r="J13" s="87"/>
      <c r="K13" s="98">
        <v>5</v>
      </c>
      <c r="L13" s="99">
        <v>11518.82</v>
      </c>
    </row>
    <row r="14" spans="1:12" ht="12.75">
      <c r="A14" s="87"/>
      <c r="B14" s="98">
        <v>6</v>
      </c>
      <c r="C14" s="99">
        <v>4056.22</v>
      </c>
      <c r="D14" s="87"/>
      <c r="E14" s="98">
        <v>6</v>
      </c>
      <c r="F14" s="99">
        <v>5273.08</v>
      </c>
      <c r="G14" s="87"/>
      <c r="H14" s="98">
        <v>6</v>
      </c>
      <c r="I14" s="99">
        <v>7909.57</v>
      </c>
      <c r="J14" s="87"/>
      <c r="K14" s="98">
        <v>6</v>
      </c>
      <c r="L14" s="99">
        <v>11864.37</v>
      </c>
    </row>
    <row r="15" spans="1:12" ht="12.75">
      <c r="A15" s="87"/>
      <c r="B15" s="98">
        <v>7</v>
      </c>
      <c r="C15" s="99">
        <v>4177.88</v>
      </c>
      <c r="D15" s="87"/>
      <c r="E15" s="98">
        <v>7</v>
      </c>
      <c r="F15" s="99">
        <v>5431.24</v>
      </c>
      <c r="G15" s="87"/>
      <c r="H15" s="98">
        <v>7</v>
      </c>
      <c r="I15" s="99">
        <v>8146.87</v>
      </c>
      <c r="J15" s="87"/>
      <c r="K15" s="98">
        <v>7</v>
      </c>
      <c r="L15" s="99">
        <v>12220.32</v>
      </c>
    </row>
    <row r="16" spans="1:12" ht="12.75">
      <c r="A16" s="87"/>
      <c r="B16" s="98">
        <v>8</v>
      </c>
      <c r="C16" s="99">
        <v>4303.2</v>
      </c>
      <c r="D16" s="87"/>
      <c r="E16" s="98">
        <v>8</v>
      </c>
      <c r="F16" s="99">
        <v>5594.2</v>
      </c>
      <c r="G16" s="87"/>
      <c r="H16" s="98">
        <v>8</v>
      </c>
      <c r="I16" s="99">
        <v>8391.24</v>
      </c>
      <c r="J16" s="87"/>
      <c r="K16" s="98">
        <v>8</v>
      </c>
      <c r="L16" s="99">
        <v>12586.89</v>
      </c>
    </row>
    <row r="17" spans="1:12" ht="12.75">
      <c r="A17" s="87"/>
      <c r="B17" s="98">
        <v>9</v>
      </c>
      <c r="C17" s="99">
        <v>4432.31</v>
      </c>
      <c r="D17" s="87"/>
      <c r="E17" s="98">
        <v>9</v>
      </c>
      <c r="F17" s="99">
        <v>5762.03</v>
      </c>
      <c r="G17" s="87"/>
      <c r="H17" s="98">
        <v>9</v>
      </c>
      <c r="I17" s="99">
        <v>8643.03</v>
      </c>
      <c r="J17" s="87"/>
      <c r="K17" s="98">
        <v>9</v>
      </c>
      <c r="L17" s="99">
        <v>12964.55</v>
      </c>
    </row>
    <row r="18" spans="1:12" ht="12.75">
      <c r="A18" s="87"/>
      <c r="B18" s="98">
        <v>10</v>
      </c>
      <c r="C18" s="99">
        <v>4565.27</v>
      </c>
      <c r="D18" s="87"/>
      <c r="E18" s="98">
        <v>10</v>
      </c>
      <c r="F18" s="99">
        <v>5934.9</v>
      </c>
      <c r="G18" s="87"/>
      <c r="H18" s="98">
        <v>10</v>
      </c>
      <c r="I18" s="99">
        <v>8902.31</v>
      </c>
      <c r="J18" s="87"/>
      <c r="K18" s="98">
        <v>10</v>
      </c>
      <c r="L18" s="99">
        <v>13353.46</v>
      </c>
    </row>
    <row r="19" spans="1:12" ht="12.75">
      <c r="A19" s="87"/>
      <c r="B19" s="98">
        <v>11</v>
      </c>
      <c r="C19" s="99">
        <v>4702.25</v>
      </c>
      <c r="D19" s="87"/>
      <c r="E19" s="98">
        <v>11</v>
      </c>
      <c r="F19" s="99">
        <v>6112.92</v>
      </c>
      <c r="G19" s="87"/>
      <c r="H19" s="100"/>
      <c r="I19" s="100"/>
      <c r="J19" s="87"/>
      <c r="K19" s="95"/>
      <c r="L19" s="95"/>
    </row>
    <row r="20" spans="1:12" ht="12.75">
      <c r="A20" s="87"/>
      <c r="B20" s="98">
        <v>12</v>
      </c>
      <c r="C20" s="99">
        <v>4843.32</v>
      </c>
      <c r="D20" s="87"/>
      <c r="E20" s="98">
        <v>12</v>
      </c>
      <c r="F20" s="99">
        <v>6296.29</v>
      </c>
      <c r="G20" s="87"/>
      <c r="H20" s="100"/>
      <c r="I20" s="100"/>
      <c r="J20" s="87"/>
      <c r="K20" s="95"/>
      <c r="L20" s="95"/>
    </row>
    <row r="21" spans="1:12" ht="12.75">
      <c r="A21" s="87"/>
      <c r="B21" s="98">
        <v>13</v>
      </c>
      <c r="C21" s="99">
        <v>4988.6</v>
      </c>
      <c r="D21" s="87"/>
      <c r="E21" s="98">
        <v>13</v>
      </c>
      <c r="F21" s="99">
        <v>6485.18</v>
      </c>
      <c r="G21" s="87"/>
      <c r="H21" s="100"/>
      <c r="I21" s="100"/>
      <c r="J21" s="87"/>
      <c r="K21" s="95"/>
      <c r="L21" s="95"/>
    </row>
    <row r="22" spans="1:12" ht="12.75">
      <c r="A22" s="87"/>
      <c r="B22" s="98">
        <v>14</v>
      </c>
      <c r="C22" s="99">
        <v>5138.24</v>
      </c>
      <c r="D22" s="87"/>
      <c r="E22" s="98">
        <v>14</v>
      </c>
      <c r="F22" s="99">
        <v>6679.74</v>
      </c>
      <c r="G22" s="87"/>
      <c r="H22" s="100"/>
      <c r="I22" s="100"/>
      <c r="J22" s="87"/>
      <c r="K22" s="95"/>
      <c r="L22" s="95"/>
    </row>
    <row r="23" spans="1:12" ht="12.75">
      <c r="A23" s="87"/>
      <c r="B23" s="98">
        <v>15</v>
      </c>
      <c r="C23" s="99">
        <v>5292.39</v>
      </c>
      <c r="D23" s="87"/>
      <c r="E23" s="98">
        <v>15</v>
      </c>
      <c r="F23" s="99">
        <v>6880.16</v>
      </c>
      <c r="G23" s="87"/>
      <c r="H23" s="100"/>
      <c r="I23" s="100"/>
      <c r="J23" s="87"/>
      <c r="K23" s="95"/>
      <c r="L23" s="95"/>
    </row>
    <row r="24" spans="1:12" ht="12.75">
      <c r="A24" s="87"/>
      <c r="B24" s="98">
        <v>16</v>
      </c>
      <c r="C24" s="99">
        <v>5451.17</v>
      </c>
      <c r="D24" s="87"/>
      <c r="E24" s="98">
        <v>16</v>
      </c>
      <c r="F24" s="99">
        <v>7086.54</v>
      </c>
      <c r="G24" s="87"/>
      <c r="H24" s="100"/>
      <c r="I24" s="100"/>
      <c r="J24" s="87"/>
      <c r="K24" s="95"/>
      <c r="L24" s="95"/>
    </row>
    <row r="25" spans="1:12" ht="12.75">
      <c r="A25" s="87"/>
      <c r="B25" s="98">
        <v>17</v>
      </c>
      <c r="C25" s="99">
        <v>5614.7</v>
      </c>
      <c r="D25" s="87"/>
      <c r="E25" s="98">
        <v>17</v>
      </c>
      <c r="F25" s="99">
        <v>7299.13</v>
      </c>
      <c r="G25" s="87"/>
      <c r="H25" s="100"/>
      <c r="I25" s="100"/>
      <c r="J25" s="87"/>
      <c r="K25" s="95"/>
      <c r="L25" s="95"/>
    </row>
    <row r="26" spans="1:12" ht="12.75">
      <c r="A26" s="87"/>
      <c r="B26" s="98">
        <v>18</v>
      </c>
      <c r="C26" s="99">
        <v>5783.14</v>
      </c>
      <c r="D26" s="87"/>
      <c r="E26" s="98">
        <v>18</v>
      </c>
      <c r="F26" s="99">
        <v>7518.12</v>
      </c>
      <c r="G26" s="87"/>
      <c r="H26" s="100"/>
      <c r="I26" s="100"/>
      <c r="J26" s="87"/>
      <c r="K26" s="95"/>
      <c r="L26" s="95"/>
    </row>
    <row r="27" spans="1:12" ht="12.75">
      <c r="A27" s="87"/>
      <c r="B27" s="98">
        <v>19</v>
      </c>
      <c r="C27" s="99">
        <v>5956.65</v>
      </c>
      <c r="D27" s="87"/>
      <c r="E27" s="100"/>
      <c r="F27" s="100"/>
      <c r="G27" s="87"/>
      <c r="H27" s="100"/>
      <c r="I27" s="100"/>
      <c r="J27" s="87"/>
      <c r="K27" s="95"/>
      <c r="L27" s="95"/>
    </row>
    <row r="28" spans="1:12" ht="12.75">
      <c r="A28" s="87"/>
      <c r="B28" s="98">
        <v>20</v>
      </c>
      <c r="C28" s="99">
        <v>6135.35</v>
      </c>
      <c r="D28" s="87"/>
      <c r="E28" s="100"/>
      <c r="F28" s="100"/>
      <c r="G28" s="87"/>
      <c r="H28" s="100"/>
      <c r="I28" s="100"/>
      <c r="J28" s="87"/>
      <c r="K28" s="95"/>
      <c r="L28" s="95"/>
    </row>
    <row r="29" spans="1:12" ht="12.75">
      <c r="A29" s="87"/>
      <c r="B29" s="98">
        <v>21</v>
      </c>
      <c r="C29" s="99">
        <v>6319.39</v>
      </c>
      <c r="D29" s="87"/>
      <c r="E29" s="100"/>
      <c r="F29" s="100"/>
      <c r="G29" s="87"/>
      <c r="H29" s="100"/>
      <c r="I29" s="100"/>
      <c r="J29" s="87"/>
      <c r="K29" s="95"/>
      <c r="L29" s="95"/>
    </row>
    <row r="30" spans="1:12" ht="12.75">
      <c r="A30" s="87"/>
      <c r="B30" s="98">
        <v>22</v>
      </c>
      <c r="C30" s="99">
        <v>6508.98</v>
      </c>
      <c r="D30" s="87"/>
      <c r="E30" s="100"/>
      <c r="F30" s="100"/>
      <c r="G30" s="87"/>
      <c r="H30" s="100"/>
      <c r="I30" s="100"/>
      <c r="J30" s="87"/>
      <c r="K30" s="95"/>
      <c r="L30" s="95"/>
    </row>
    <row r="31" spans="1:12" ht="12.75">
      <c r="A31" s="87"/>
      <c r="B31" s="98">
        <v>23</v>
      </c>
      <c r="C31" s="99">
        <v>6704.22</v>
      </c>
      <c r="D31" s="87"/>
      <c r="E31" s="100"/>
      <c r="F31" s="100"/>
      <c r="G31" s="87"/>
      <c r="H31" s="100"/>
      <c r="I31" s="100"/>
      <c r="J31" s="87"/>
      <c r="K31" s="95"/>
      <c r="L31" s="95"/>
    </row>
    <row r="32" spans="1:12" ht="12.75">
      <c r="A32" s="87"/>
      <c r="B32" s="98">
        <v>24</v>
      </c>
      <c r="C32" s="99">
        <v>6905.4</v>
      </c>
      <c r="D32" s="87"/>
      <c r="E32" s="100"/>
      <c r="F32" s="100"/>
      <c r="G32" s="87"/>
      <c r="H32" s="100"/>
      <c r="I32" s="100"/>
      <c r="J32" s="87"/>
      <c r="K32" s="95"/>
      <c r="L32" s="95"/>
    </row>
    <row r="33" spans="1:12" ht="12.75">
      <c r="A33" s="87"/>
      <c r="B33" s="98">
        <v>25</v>
      </c>
      <c r="C33" s="99">
        <v>7112.54</v>
      </c>
      <c r="D33" s="87"/>
      <c r="E33" s="100"/>
      <c r="F33" s="100"/>
      <c r="G33" s="87"/>
      <c r="H33" s="100"/>
      <c r="I33" s="100"/>
      <c r="J33" s="87"/>
      <c r="K33" s="95"/>
      <c r="L33" s="95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40" zoomScaleNormal="140" zoomScaleSheetLayoutView="120" workbookViewId="0" topLeftCell="A1">
      <selection activeCell="A5" sqref="A5"/>
    </sheetView>
  </sheetViews>
  <sheetFormatPr defaultColWidth="11.421875" defaultRowHeight="12.75"/>
  <cols>
    <col min="1" max="1" width="15.28125" style="1" customWidth="1"/>
    <col min="2" max="3" width="17.8515625" style="3" customWidth="1"/>
    <col min="4" max="4" width="17.8515625" style="1" customWidth="1"/>
    <col min="5" max="5" width="17.8515625" style="4" customWidth="1"/>
    <col min="6" max="6" width="17.8515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102" t="s">
        <v>144</v>
      </c>
      <c r="B5" s="102"/>
      <c r="C5" s="102"/>
      <c r="D5" s="102"/>
      <c r="E5" s="102"/>
      <c r="F5" s="102"/>
    </row>
    <row r="6" spans="1:6" s="4" customFormat="1" ht="23.25" customHeight="1">
      <c r="A6" s="103" t="s">
        <v>145</v>
      </c>
      <c r="B6" s="103"/>
      <c r="C6" s="103"/>
      <c r="D6" s="103"/>
      <c r="E6" s="103"/>
      <c r="F6" s="103"/>
    </row>
    <row r="7" spans="1:6" s="4" customFormat="1" ht="23.25" customHeight="1">
      <c r="A7" s="104">
        <f>Empregos!A6</f>
        <v>0</v>
      </c>
      <c r="B7" s="104"/>
      <c r="C7" s="104"/>
      <c r="D7" s="104"/>
      <c r="E7" s="104"/>
      <c r="F7" s="104"/>
    </row>
    <row r="8" spans="1:6" s="4" customFormat="1" ht="25.5" customHeight="1">
      <c r="A8" s="105"/>
      <c r="B8" s="105"/>
      <c r="C8" s="105"/>
      <c r="D8" s="105"/>
      <c r="E8" s="105"/>
      <c r="F8" s="105"/>
    </row>
    <row r="9" spans="1:6" s="107" customFormat="1" ht="18" customHeight="1">
      <c r="A9" s="106" t="s">
        <v>146</v>
      </c>
      <c r="B9" s="106"/>
      <c r="C9" s="106"/>
      <c r="D9" s="106"/>
      <c r="E9" s="106"/>
      <c r="F9" s="106"/>
    </row>
    <row r="10" spans="1:6" s="107" customFormat="1" ht="18" customHeight="1">
      <c r="A10" s="108" t="s">
        <v>147</v>
      </c>
      <c r="B10" s="108" t="s">
        <v>148</v>
      </c>
      <c r="C10" s="108" t="s">
        <v>149</v>
      </c>
      <c r="D10" s="108" t="s">
        <v>150</v>
      </c>
      <c r="E10" s="108" t="s">
        <v>151</v>
      </c>
      <c r="F10" s="108" t="s">
        <v>152</v>
      </c>
    </row>
    <row r="11" spans="1:6" s="107" customFormat="1" ht="18" customHeight="1">
      <c r="A11" s="109">
        <v>120</v>
      </c>
      <c r="B11" s="110">
        <v>2510.62</v>
      </c>
      <c r="C11" s="110">
        <v>2585.92</v>
      </c>
      <c r="D11" s="110">
        <v>2663.51</v>
      </c>
      <c r="E11" s="110">
        <v>2743.41</v>
      </c>
      <c r="F11" s="110">
        <v>2825.72</v>
      </c>
    </row>
    <row r="12" s="107" customFormat="1" ht="25.5" customHeight="1"/>
    <row r="13" spans="1:6" s="107" customFormat="1" ht="18" customHeight="1">
      <c r="A13" s="106" t="s">
        <v>153</v>
      </c>
      <c r="B13" s="106"/>
      <c r="C13" s="106"/>
      <c r="D13" s="106"/>
      <c r="E13" s="106"/>
      <c r="F13" s="106"/>
    </row>
    <row r="14" spans="1:6" s="107" customFormat="1" ht="18" customHeight="1">
      <c r="A14" s="108" t="s">
        <v>147</v>
      </c>
      <c r="B14" s="108" t="s">
        <v>148</v>
      </c>
      <c r="C14" s="108" t="s">
        <v>149</v>
      </c>
      <c r="D14" s="108" t="s">
        <v>150</v>
      </c>
      <c r="E14" s="108" t="s">
        <v>151</v>
      </c>
      <c r="F14" s="108" t="s">
        <v>152</v>
      </c>
    </row>
    <row r="15" spans="1:6" s="107" customFormat="1" ht="18" customHeight="1">
      <c r="A15" s="109">
        <v>50</v>
      </c>
      <c r="B15" s="110">
        <v>3111.15</v>
      </c>
      <c r="C15" s="110">
        <v>3204.49</v>
      </c>
      <c r="D15" s="110">
        <v>3300.63</v>
      </c>
      <c r="E15" s="110">
        <v>3399.63</v>
      </c>
      <c r="F15" s="110">
        <v>3501.62</v>
      </c>
    </row>
    <row r="16" s="107" customFormat="1" ht="25.5" customHeight="1"/>
    <row r="17" spans="1:6" s="107" customFormat="1" ht="18" customHeight="1">
      <c r="A17" s="106" t="s">
        <v>154</v>
      </c>
      <c r="B17" s="106"/>
      <c r="C17" s="106"/>
      <c r="D17" s="106"/>
      <c r="E17" s="106"/>
      <c r="F17" s="106"/>
    </row>
    <row r="18" spans="1:6" s="107" customFormat="1" ht="18" customHeight="1">
      <c r="A18" s="108" t="s">
        <v>147</v>
      </c>
      <c r="B18" s="108" t="s">
        <v>155</v>
      </c>
      <c r="C18" s="108" t="s">
        <v>149</v>
      </c>
      <c r="D18" s="108" t="s">
        <v>150</v>
      </c>
      <c r="E18" s="108" t="s">
        <v>151</v>
      </c>
      <c r="F18" s="108" t="s">
        <v>152</v>
      </c>
    </row>
    <row r="19" spans="1:6" s="107" customFormat="1" ht="18" customHeight="1">
      <c r="A19" s="109">
        <v>30</v>
      </c>
      <c r="B19" s="110">
        <v>3794.38</v>
      </c>
      <c r="C19" s="110">
        <v>3908.2</v>
      </c>
      <c r="D19" s="110">
        <v>4025.45</v>
      </c>
      <c r="E19" s="110">
        <v>4146.22</v>
      </c>
      <c r="F19" s="110">
        <v>4270.6</v>
      </c>
    </row>
  </sheetData>
  <sheetProtection selectLockedCells="1" selectUnlockedCells="1"/>
  <mergeCells count="6">
    <mergeCell ref="A5:F5"/>
    <mergeCell ref="A6:F6"/>
    <mergeCell ref="A7:F7"/>
    <mergeCell ref="A9:F9"/>
    <mergeCell ref="A13:F13"/>
    <mergeCell ref="A17:F17"/>
  </mergeCells>
  <printOptions horizontalCentered="1"/>
  <pageMargins left="0.39375" right="0.39375" top="0.39375" bottom="0.5326388888888889" header="0.5118055555555555" footer="0.39375"/>
  <pageSetup horizontalDpi="300" verticalDpi="300" orientation="portrait" paperSize="9" scale="7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2017-11-17T19:43:06Z</cp:lastPrinted>
  <dcterms:created xsi:type="dcterms:W3CDTF">2009-04-08T14:14:04Z</dcterms:created>
  <dcterms:modified xsi:type="dcterms:W3CDTF">2019-10-11T18:52:30Z</dcterms:modified>
  <cp:category/>
  <cp:version/>
  <cp:contentType/>
  <cp:contentStatus/>
  <cp:revision>642</cp:revision>
</cp:coreProperties>
</file>